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erv i put\"/>
    </mc:Choice>
  </mc:AlternateContent>
  <xr:revisionPtr revIDLastSave="0" documentId="8_{E79DF9C0-6B6B-4245-978F-3609FBF48A44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TABLICA" sheetId="1" r:id="rId1"/>
    <sheet name="Raspored" sheetId="2" r:id="rId2"/>
    <sheet name="UPIS" sheetId="3" r:id="rId3"/>
  </sheets>
  <definedNames>
    <definedName name="_xlnm.Print_Area" localSheetId="0">TABLICA!$A$1:$AL$36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8" i="1" l="1"/>
  <c r="C35" i="1" l="1"/>
  <c r="T25" i="1" l="1"/>
  <c r="J14" i="2" l="1"/>
  <c r="O21" i="1" l="1"/>
  <c r="T21" i="1" l="1"/>
  <c r="AH32" i="1" l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H28" i="1"/>
  <c r="AG28" i="1"/>
  <c r="AF28" i="1"/>
  <c r="AE28" i="1"/>
  <c r="AD28" i="1"/>
  <c r="AC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S21" i="1"/>
  <c r="R21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8" i="1"/>
  <c r="D17" i="1"/>
  <c r="E17" i="1"/>
  <c r="D51" i="1"/>
  <c r="AJ17" i="1" l="1"/>
  <c r="AJ25" i="1"/>
  <c r="AJ29" i="1"/>
  <c r="AJ31" i="1"/>
  <c r="AJ27" i="1"/>
  <c r="AJ32" i="1"/>
  <c r="AJ30" i="1"/>
  <c r="AJ28" i="1"/>
  <c r="AJ26" i="1"/>
  <c r="AJ24" i="1"/>
  <c r="AJ21" i="1"/>
  <c r="AJ23" i="1"/>
  <c r="AJ22" i="1"/>
  <c r="AJ19" i="1"/>
  <c r="AJ18" i="1"/>
  <c r="D52" i="3"/>
  <c r="B52" i="3"/>
  <c r="AI9" i="1" l="1"/>
  <c r="D55" i="1"/>
  <c r="AE7" i="1" l="1"/>
  <c r="B54" i="1" l="1"/>
  <c r="AN5" i="3" l="1"/>
  <c r="AJ5" i="3"/>
  <c r="AK5" i="3"/>
  <c r="AL5" i="3"/>
  <c r="AM5" i="3"/>
  <c r="D56" i="3" l="1"/>
  <c r="Z52" i="3"/>
  <c r="D49" i="3"/>
  <c r="C56" i="3" l="1"/>
  <c r="D52" i="1"/>
  <c r="D59" i="1"/>
  <c r="D54" i="1"/>
  <c r="D5" i="1" s="1"/>
  <c r="D58" i="1"/>
  <c r="AF8" i="1" l="1"/>
  <c r="AH7" i="1"/>
  <c r="AF7" i="1"/>
  <c r="AG7" i="1"/>
  <c r="AH8" i="1"/>
  <c r="AG8" i="1"/>
  <c r="D7" i="1"/>
  <c r="D56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6" i="1" l="1"/>
  <c r="D62" i="1"/>
  <c r="D4" i="3"/>
  <c r="E56" i="1"/>
  <c r="D64" i="1" l="1"/>
  <c r="E62" i="1"/>
  <c r="E4" i="3"/>
  <c r="E6" i="1"/>
  <c r="F56" i="1"/>
  <c r="D76" i="1" l="1"/>
  <c r="D12" i="1" s="1"/>
  <c r="D77" i="1"/>
  <c r="D72" i="1"/>
  <c r="D9" i="1" s="1"/>
  <c r="D73" i="1"/>
  <c r="D80" i="1"/>
  <c r="E64" i="1"/>
  <c r="F62" i="1"/>
  <c r="F4" i="3"/>
  <c r="F6" i="1"/>
  <c r="G56" i="1"/>
  <c r="E76" i="1" l="1"/>
  <c r="E12" i="1" s="1"/>
  <c r="E77" i="1"/>
  <c r="E13" i="1" s="1"/>
  <c r="E72" i="1"/>
  <c r="E9" i="1" s="1"/>
  <c r="E73" i="1"/>
  <c r="E10" i="1" s="1"/>
  <c r="D74" i="1"/>
  <c r="D11" i="1" s="1"/>
  <c r="E80" i="1"/>
  <c r="D78" i="1"/>
  <c r="D14" i="1" s="1"/>
  <c r="D13" i="1"/>
  <c r="D10" i="1"/>
  <c r="F64" i="1"/>
  <c r="G62" i="1"/>
  <c r="G4" i="3"/>
  <c r="G6" i="1"/>
  <c r="H56" i="1"/>
  <c r="F76" i="1" l="1"/>
  <c r="F12" i="1" s="1"/>
  <c r="F77" i="1"/>
  <c r="F13" i="1" s="1"/>
  <c r="F72" i="1"/>
  <c r="F9" i="1" s="1"/>
  <c r="F73" i="1"/>
  <c r="F10" i="1" s="1"/>
  <c r="D81" i="1"/>
  <c r="D15" i="1"/>
  <c r="D16" i="1" s="1"/>
  <c r="F80" i="1"/>
  <c r="E78" i="1"/>
  <c r="E14" i="1" s="1"/>
  <c r="E74" i="1"/>
  <c r="E11" i="1" s="1"/>
  <c r="G64" i="1"/>
  <c r="H62" i="1"/>
  <c r="H4" i="3"/>
  <c r="H6" i="1"/>
  <c r="I56" i="1"/>
  <c r="G76" i="1" l="1"/>
  <c r="G12" i="1" s="1"/>
  <c r="G77" i="1"/>
  <c r="G13" i="1" s="1"/>
  <c r="G72" i="1"/>
  <c r="G9" i="1" s="1"/>
  <c r="G73" i="1"/>
  <c r="D82" i="1"/>
  <c r="G80" i="1"/>
  <c r="E81" i="1"/>
  <c r="E82" i="1" s="1"/>
  <c r="F74" i="1"/>
  <c r="E67" i="1"/>
  <c r="E69" i="1" s="1"/>
  <c r="F78" i="1"/>
  <c r="F14" i="1" s="1"/>
  <c r="H64" i="1"/>
  <c r="D67" i="1"/>
  <c r="D69" i="1" s="1"/>
  <c r="I62" i="1"/>
  <c r="I4" i="3"/>
  <c r="I6" i="1"/>
  <c r="J56" i="1"/>
  <c r="F11" i="1" l="1"/>
  <c r="F81" i="1" s="1"/>
  <c r="F82" i="1" s="1"/>
  <c r="H76" i="1"/>
  <c r="H12" i="1" s="1"/>
  <c r="H77" i="1"/>
  <c r="H72" i="1"/>
  <c r="H9" i="1" s="1"/>
  <c r="H73" i="1"/>
  <c r="H10" i="1" s="1"/>
  <c r="G74" i="1"/>
  <c r="G11" i="1" s="1"/>
  <c r="H80" i="1"/>
  <c r="I64" i="1"/>
  <c r="G10" i="1"/>
  <c r="G78" i="1"/>
  <c r="G14" i="1" s="1"/>
  <c r="J62" i="1"/>
  <c r="J4" i="3"/>
  <c r="J6" i="1"/>
  <c r="K56" i="1"/>
  <c r="I76" i="1" l="1"/>
  <c r="I12" i="1" s="1"/>
  <c r="I77" i="1"/>
  <c r="I72" i="1"/>
  <c r="I9" i="1" s="1"/>
  <c r="I73" i="1"/>
  <c r="I10" i="1" s="1"/>
  <c r="I80" i="1"/>
  <c r="H74" i="1"/>
  <c r="H11" i="1" s="1"/>
  <c r="G81" i="1"/>
  <c r="G82" i="1" s="1"/>
  <c r="H78" i="1"/>
  <c r="H14" i="1" s="1"/>
  <c r="H13" i="1"/>
  <c r="J64" i="1"/>
  <c r="F67" i="1"/>
  <c r="F69" i="1" s="1"/>
  <c r="K62" i="1"/>
  <c r="K4" i="3"/>
  <c r="K6" i="1"/>
  <c r="L56" i="1"/>
  <c r="J76" i="1" l="1"/>
  <c r="J12" i="1" s="1"/>
  <c r="J77" i="1"/>
  <c r="J13" i="1" s="1"/>
  <c r="J72" i="1"/>
  <c r="J9" i="1" s="1"/>
  <c r="J73" i="1"/>
  <c r="J10" i="1" s="1"/>
  <c r="I78" i="1"/>
  <c r="I14" i="1" s="1"/>
  <c r="J80" i="1"/>
  <c r="I74" i="1"/>
  <c r="I11" i="1" s="1"/>
  <c r="H81" i="1"/>
  <c r="H82" i="1" s="1"/>
  <c r="H15" i="1"/>
  <c r="H67" i="1" s="1"/>
  <c r="H69" i="1" s="1"/>
  <c r="I13" i="1"/>
  <c r="K64" i="1"/>
  <c r="L62" i="1"/>
  <c r="L4" i="3"/>
  <c r="L6" i="1"/>
  <c r="M56" i="1"/>
  <c r="K76" i="1" l="1"/>
  <c r="K12" i="1" s="1"/>
  <c r="K77" i="1"/>
  <c r="K13" i="1" s="1"/>
  <c r="K72" i="1"/>
  <c r="K9" i="1" s="1"/>
  <c r="K73" i="1"/>
  <c r="I15" i="1"/>
  <c r="I67" i="1" s="1"/>
  <c r="I69" i="1" s="1"/>
  <c r="I81" i="1"/>
  <c r="I82" i="1" s="1"/>
  <c r="J74" i="1"/>
  <c r="J11" i="1" s="1"/>
  <c r="K80" i="1"/>
  <c r="H16" i="1"/>
  <c r="L64" i="1"/>
  <c r="J78" i="1"/>
  <c r="J14" i="1" s="1"/>
  <c r="M62" i="1"/>
  <c r="M4" i="3"/>
  <c r="M6" i="1"/>
  <c r="N56" i="1"/>
  <c r="L76" i="1" l="1"/>
  <c r="L12" i="1" s="1"/>
  <c r="L77" i="1"/>
  <c r="L72" i="1"/>
  <c r="L9" i="1" s="1"/>
  <c r="L73" i="1"/>
  <c r="L10" i="1" s="1"/>
  <c r="I16" i="1"/>
  <c r="K74" i="1"/>
  <c r="K11" i="1" s="1"/>
  <c r="L80" i="1"/>
  <c r="K10" i="1"/>
  <c r="J81" i="1"/>
  <c r="J82" i="1" s="1"/>
  <c r="M64" i="1"/>
  <c r="K78" i="1"/>
  <c r="K14" i="1" s="1"/>
  <c r="J15" i="1"/>
  <c r="J16" i="1" s="1"/>
  <c r="N62" i="1"/>
  <c r="N4" i="3"/>
  <c r="N6" i="1"/>
  <c r="O56" i="1"/>
  <c r="M76" i="1" l="1"/>
  <c r="M12" i="1" s="1"/>
  <c r="M77" i="1"/>
  <c r="M13" i="1" s="1"/>
  <c r="M72" i="1"/>
  <c r="M9" i="1" s="1"/>
  <c r="M73" i="1"/>
  <c r="L74" i="1"/>
  <c r="L11" i="1" s="1"/>
  <c r="L78" i="1"/>
  <c r="L14" i="1" s="1"/>
  <c r="L13" i="1"/>
  <c r="K81" i="1"/>
  <c r="K82" i="1" s="1"/>
  <c r="M80" i="1"/>
  <c r="K15" i="1"/>
  <c r="K16" i="1" s="1"/>
  <c r="N64" i="1"/>
  <c r="N77" i="1" s="1"/>
  <c r="J67" i="1"/>
  <c r="J69" i="1" s="1"/>
  <c r="G67" i="1"/>
  <c r="G69" i="1" s="1"/>
  <c r="O62" i="1"/>
  <c r="O4" i="3"/>
  <c r="O6" i="1"/>
  <c r="P56" i="1"/>
  <c r="L15" i="1" l="1"/>
  <c r="L67" i="1" s="1"/>
  <c r="L69" i="1" s="1"/>
  <c r="N73" i="1"/>
  <c r="N10" i="1" s="1"/>
  <c r="N76" i="1"/>
  <c r="N12" i="1" s="1"/>
  <c r="N72" i="1"/>
  <c r="N9" i="1" s="1"/>
  <c r="M74" i="1"/>
  <c r="M11" i="1" s="1"/>
  <c r="M10" i="1"/>
  <c r="M78" i="1"/>
  <c r="M14" i="1" s="1"/>
  <c r="L81" i="1"/>
  <c r="L82" i="1" s="1"/>
  <c r="N80" i="1"/>
  <c r="O64" i="1"/>
  <c r="O77" i="1" s="1"/>
  <c r="K67" i="1"/>
  <c r="K69" i="1" s="1"/>
  <c r="N13" i="1"/>
  <c r="P62" i="1"/>
  <c r="P4" i="3"/>
  <c r="P6" i="1"/>
  <c r="Q56" i="1"/>
  <c r="L16" i="1" l="1"/>
  <c r="O73" i="1"/>
  <c r="O10" i="1" s="1"/>
  <c r="O76" i="1"/>
  <c r="O12" i="1" s="1"/>
  <c r="M15" i="1"/>
  <c r="M16" i="1" s="1"/>
  <c r="O80" i="1"/>
  <c r="O72" i="1"/>
  <c r="O9" i="1" s="1"/>
  <c r="M81" i="1"/>
  <c r="M82" i="1" s="1"/>
  <c r="N74" i="1"/>
  <c r="N11" i="1" s="1"/>
  <c r="N78" i="1"/>
  <c r="N14" i="1" s="1"/>
  <c r="P64" i="1"/>
  <c r="P77" i="1" s="1"/>
  <c r="O13" i="1"/>
  <c r="Q62" i="1"/>
  <c r="Q4" i="3"/>
  <c r="Q6" i="1"/>
  <c r="R56" i="1"/>
  <c r="P73" i="1" l="1"/>
  <c r="P10" i="1" s="1"/>
  <c r="P76" i="1"/>
  <c r="P12" i="1" s="1"/>
  <c r="M67" i="1"/>
  <c r="M69" i="1" s="1"/>
  <c r="P80" i="1"/>
  <c r="P72" i="1"/>
  <c r="N15" i="1"/>
  <c r="N16" i="1" s="1"/>
  <c r="P13" i="1"/>
  <c r="O74" i="1"/>
  <c r="O11" i="1" s="1"/>
  <c r="N81" i="1"/>
  <c r="N82" i="1" s="1"/>
  <c r="Q64" i="1"/>
  <c r="Q77" i="1" s="1"/>
  <c r="O78" i="1"/>
  <c r="O14" i="1" s="1"/>
  <c r="R62" i="1"/>
  <c r="R4" i="3"/>
  <c r="R6" i="1"/>
  <c r="S56" i="1"/>
  <c r="Q73" i="1" l="1"/>
  <c r="Q10" i="1" s="1"/>
  <c r="Q76" i="1"/>
  <c r="Q12" i="1" s="1"/>
  <c r="Q80" i="1"/>
  <c r="Q72" i="1"/>
  <c r="Q9" i="1" s="1"/>
  <c r="N67" i="1"/>
  <c r="N69" i="1" s="1"/>
  <c r="Q13" i="1"/>
  <c r="O81" i="1"/>
  <c r="O82" i="1" s="1"/>
  <c r="P74" i="1"/>
  <c r="P11" i="1" s="1"/>
  <c r="R64" i="1"/>
  <c r="P78" i="1"/>
  <c r="P9" i="1"/>
  <c r="O15" i="1"/>
  <c r="O16" i="1" s="1"/>
  <c r="S62" i="1"/>
  <c r="S4" i="3"/>
  <c r="S6" i="1"/>
  <c r="T56" i="1"/>
  <c r="R76" i="1" l="1"/>
  <c r="R12" i="1" s="1"/>
  <c r="R77" i="1"/>
  <c r="R13" i="1" s="1"/>
  <c r="R72" i="1"/>
  <c r="R9" i="1" s="1"/>
  <c r="R73" i="1"/>
  <c r="R10" i="1" s="1"/>
  <c r="P15" i="1"/>
  <c r="P67" i="1" s="1"/>
  <c r="P69" i="1" s="1"/>
  <c r="R80" i="1"/>
  <c r="S64" i="1"/>
  <c r="S77" i="1" s="1"/>
  <c r="P14" i="1"/>
  <c r="P81" i="1" s="1"/>
  <c r="P82" i="1" s="1"/>
  <c r="Q74" i="1"/>
  <c r="Q11" i="1" s="1"/>
  <c r="O67" i="1"/>
  <c r="O69" i="1" s="1"/>
  <c r="Q78" i="1"/>
  <c r="Q14" i="1" s="1"/>
  <c r="T62" i="1"/>
  <c r="T4" i="3"/>
  <c r="T6" i="1"/>
  <c r="U56" i="1"/>
  <c r="S73" i="1" l="1"/>
  <c r="S10" i="1" s="1"/>
  <c r="S76" i="1"/>
  <c r="S12" i="1" s="1"/>
  <c r="S80" i="1"/>
  <c r="S72" i="1"/>
  <c r="S9" i="1" s="1"/>
  <c r="P16" i="1"/>
  <c r="R74" i="1"/>
  <c r="R11" i="1" s="1"/>
  <c r="R78" i="1"/>
  <c r="R14" i="1" s="1"/>
  <c r="Q81" i="1"/>
  <c r="Q82" i="1" s="1"/>
  <c r="Q15" i="1"/>
  <c r="Q67" i="1" s="1"/>
  <c r="Q69" i="1" s="1"/>
  <c r="T64" i="1"/>
  <c r="T77" i="1" s="1"/>
  <c r="U62" i="1"/>
  <c r="U4" i="3"/>
  <c r="U6" i="1"/>
  <c r="V56" i="1"/>
  <c r="R15" i="1" l="1"/>
  <c r="R67" i="1" s="1"/>
  <c r="R69" i="1" s="1"/>
  <c r="T73" i="1"/>
  <c r="T76" i="1"/>
  <c r="T12" i="1" s="1"/>
  <c r="T80" i="1"/>
  <c r="T72" i="1"/>
  <c r="T9" i="1" s="1"/>
  <c r="Q16" i="1"/>
  <c r="S74" i="1"/>
  <c r="S11" i="1" s="1"/>
  <c r="S78" i="1"/>
  <c r="S14" i="1" s="1"/>
  <c r="S13" i="1"/>
  <c r="R81" i="1"/>
  <c r="R82" i="1" s="1"/>
  <c r="T13" i="1"/>
  <c r="U64" i="1"/>
  <c r="U77" i="1" s="1"/>
  <c r="V62" i="1"/>
  <c r="V4" i="3"/>
  <c r="V6" i="1"/>
  <c r="W56" i="1"/>
  <c r="R16" i="1" l="1"/>
  <c r="U73" i="1"/>
  <c r="U76" i="1"/>
  <c r="U12" i="1" s="1"/>
  <c r="U80" i="1"/>
  <c r="U72" i="1"/>
  <c r="U9" i="1" s="1"/>
  <c r="T74" i="1"/>
  <c r="T11" i="1" s="1"/>
  <c r="S15" i="1"/>
  <c r="S67" i="1" s="1"/>
  <c r="S69" i="1" s="1"/>
  <c r="S81" i="1"/>
  <c r="S82" i="1" s="1"/>
  <c r="T10" i="1"/>
  <c r="T78" i="1"/>
  <c r="T14" i="1" s="1"/>
  <c r="U13" i="1"/>
  <c r="V64" i="1"/>
  <c r="V77" i="1" s="1"/>
  <c r="W4" i="3"/>
  <c r="W62" i="1"/>
  <c r="W6" i="1"/>
  <c r="X56" i="1"/>
  <c r="V73" i="1" l="1"/>
  <c r="V76" i="1"/>
  <c r="V12" i="1" s="1"/>
  <c r="V80" i="1"/>
  <c r="V72" i="1"/>
  <c r="V9" i="1" s="1"/>
  <c r="S16" i="1"/>
  <c r="U74" i="1"/>
  <c r="U78" i="1"/>
  <c r="U14" i="1" s="1"/>
  <c r="T81" i="1"/>
  <c r="T82" i="1" s="1"/>
  <c r="U10" i="1"/>
  <c r="T15" i="1"/>
  <c r="T16" i="1" s="1"/>
  <c r="V13" i="1"/>
  <c r="W64" i="1"/>
  <c r="W77" i="1" s="1"/>
  <c r="X62" i="1"/>
  <c r="X4" i="3"/>
  <c r="X6" i="1"/>
  <c r="Y56" i="1"/>
  <c r="W73" i="1" l="1"/>
  <c r="W10" i="1" s="1"/>
  <c r="W76" i="1"/>
  <c r="W12" i="1" s="1"/>
  <c r="W80" i="1"/>
  <c r="W72" i="1"/>
  <c r="W9" i="1" s="1"/>
  <c r="V74" i="1"/>
  <c r="V11" i="1" s="1"/>
  <c r="U15" i="1"/>
  <c r="U16" i="1" s="1"/>
  <c r="U11" i="1"/>
  <c r="U81" i="1" s="1"/>
  <c r="U82" i="1" s="1"/>
  <c r="V10" i="1"/>
  <c r="T67" i="1"/>
  <c r="T69" i="1" s="1"/>
  <c r="X64" i="1"/>
  <c r="X77" i="1" s="1"/>
  <c r="V78" i="1"/>
  <c r="V14" i="1" s="1"/>
  <c r="Y62" i="1"/>
  <c r="Y4" i="3"/>
  <c r="Y6" i="1"/>
  <c r="Z56" i="1"/>
  <c r="X73" i="1" l="1"/>
  <c r="X10" i="1" s="1"/>
  <c r="X76" i="1"/>
  <c r="X12" i="1" s="1"/>
  <c r="X80" i="1"/>
  <c r="X72" i="1"/>
  <c r="X9" i="1" s="1"/>
  <c r="V15" i="1"/>
  <c r="V16" i="1" s="1"/>
  <c r="W78" i="1"/>
  <c r="W14" i="1" s="1"/>
  <c r="U67" i="1"/>
  <c r="U69" i="1" s="1"/>
  <c r="Y64" i="1"/>
  <c r="Y77" i="1" s="1"/>
  <c r="V81" i="1"/>
  <c r="V82" i="1" s="1"/>
  <c r="X13" i="1"/>
  <c r="W74" i="1"/>
  <c r="W13" i="1"/>
  <c r="Z62" i="1"/>
  <c r="Z4" i="3"/>
  <c r="Z6" i="1"/>
  <c r="AA56" i="1"/>
  <c r="Y73" i="1" l="1"/>
  <c r="Y10" i="1" s="1"/>
  <c r="Y76" i="1"/>
  <c r="Y12" i="1" s="1"/>
  <c r="W15" i="1"/>
  <c r="W67" i="1" s="1"/>
  <c r="W69" i="1" s="1"/>
  <c r="Y80" i="1"/>
  <c r="Y72" i="1"/>
  <c r="Y9" i="1" s="1"/>
  <c r="V67" i="1"/>
  <c r="V69" i="1" s="1"/>
  <c r="X74" i="1"/>
  <c r="X11" i="1" s="1"/>
  <c r="Z64" i="1"/>
  <c r="Z77" i="1" s="1"/>
  <c r="Y13" i="1"/>
  <c r="X78" i="1"/>
  <c r="X14" i="1" s="1"/>
  <c r="W11" i="1"/>
  <c r="W81" i="1" s="1"/>
  <c r="W82" i="1" s="1"/>
  <c r="AA4" i="3"/>
  <c r="AA62" i="1"/>
  <c r="AA6" i="1"/>
  <c r="AB56" i="1"/>
  <c r="Z73" i="1" l="1"/>
  <c r="Z76" i="1"/>
  <c r="Z12" i="1" s="1"/>
  <c r="W16" i="1"/>
  <c r="Z80" i="1"/>
  <c r="Z72" i="1"/>
  <c r="Z9" i="1" s="1"/>
  <c r="X15" i="1"/>
  <c r="X16" i="1" s="1"/>
  <c r="Y74" i="1"/>
  <c r="Y11" i="1" s="1"/>
  <c r="Z13" i="1"/>
  <c r="Y78" i="1"/>
  <c r="Y14" i="1" s="1"/>
  <c r="X81" i="1"/>
  <c r="X82" i="1" s="1"/>
  <c r="AA64" i="1"/>
  <c r="AA77" i="1" s="1"/>
  <c r="AB62" i="1"/>
  <c r="AB4" i="3"/>
  <c r="AB6" i="1"/>
  <c r="AC56" i="1"/>
  <c r="AA73" i="1" l="1"/>
  <c r="AA10" i="1" s="1"/>
  <c r="AA76" i="1"/>
  <c r="AA12" i="1" s="1"/>
  <c r="AA80" i="1"/>
  <c r="AA72" i="1"/>
  <c r="AA9" i="1" s="1"/>
  <c r="X67" i="1"/>
  <c r="X69" i="1" s="1"/>
  <c r="Z74" i="1"/>
  <c r="Z11" i="1" s="1"/>
  <c r="Z10" i="1"/>
  <c r="Z78" i="1"/>
  <c r="Z14" i="1" s="1"/>
  <c r="Y81" i="1"/>
  <c r="Y82" i="1" s="1"/>
  <c r="Y15" i="1"/>
  <c r="Y67" i="1" s="1"/>
  <c r="Y69" i="1" s="1"/>
  <c r="AB64" i="1"/>
  <c r="AB77" i="1" s="1"/>
  <c r="AC62" i="1"/>
  <c r="AC4" i="3"/>
  <c r="AC6" i="1"/>
  <c r="AD56" i="1"/>
  <c r="AB73" i="1" l="1"/>
  <c r="AB10" i="1" s="1"/>
  <c r="AB76" i="1"/>
  <c r="AB12" i="1" s="1"/>
  <c r="AB80" i="1"/>
  <c r="AB72" i="1"/>
  <c r="AB9" i="1" s="1"/>
  <c r="Y16" i="1"/>
  <c r="AA74" i="1"/>
  <c r="AA11" i="1" s="1"/>
  <c r="Z81" i="1"/>
  <c r="Z82" i="1" s="1"/>
  <c r="Z15" i="1"/>
  <c r="Z67" i="1" s="1"/>
  <c r="Z69" i="1" s="1"/>
  <c r="AB13" i="1"/>
  <c r="AC64" i="1"/>
  <c r="AC77" i="1" s="1"/>
  <c r="AA78" i="1"/>
  <c r="AA14" i="1" s="1"/>
  <c r="AA13" i="1"/>
  <c r="AD62" i="1"/>
  <c r="AD4" i="3"/>
  <c r="AD6" i="1"/>
  <c r="AE56" i="1"/>
  <c r="AC73" i="1" l="1"/>
  <c r="AC76" i="1"/>
  <c r="AC12" i="1" s="1"/>
  <c r="AC80" i="1"/>
  <c r="AC72" i="1"/>
  <c r="AC9" i="1" s="1"/>
  <c r="AD64" i="1"/>
  <c r="AD77" i="1" s="1"/>
  <c r="AA15" i="1"/>
  <c r="AA16" i="1" s="1"/>
  <c r="Z16" i="1"/>
  <c r="AC13" i="1"/>
  <c r="AB74" i="1"/>
  <c r="AB11" i="1" s="1"/>
  <c r="AA81" i="1"/>
  <c r="AA82" i="1" s="1"/>
  <c r="AB78" i="1"/>
  <c r="AB14" i="1" s="1"/>
  <c r="AE6" i="1"/>
  <c r="AE4" i="3"/>
  <c r="AE62" i="1"/>
  <c r="AF56" i="1"/>
  <c r="AD73" i="1" l="1"/>
  <c r="AD10" i="1" s="1"/>
  <c r="AD76" i="1"/>
  <c r="AD12" i="1" s="1"/>
  <c r="AD80" i="1"/>
  <c r="AD72" i="1"/>
  <c r="AD9" i="1" s="1"/>
  <c r="AC74" i="1"/>
  <c r="AC11" i="1" s="1"/>
  <c r="AA67" i="1"/>
  <c r="AA69" i="1" s="1"/>
  <c r="AB81" i="1"/>
  <c r="AB82" i="1" s="1"/>
  <c r="AC10" i="1"/>
  <c r="AB15" i="1"/>
  <c r="AB16" i="1" s="1"/>
  <c r="AE64" i="1"/>
  <c r="AE77" i="1" s="1"/>
  <c r="AC78" i="1"/>
  <c r="AC14" i="1" s="1"/>
  <c r="AF4" i="3"/>
  <c r="AF6" i="1"/>
  <c r="AF62" i="1"/>
  <c r="AG56" i="1"/>
  <c r="AE73" i="1" l="1"/>
  <c r="AE10" i="1" s="1"/>
  <c r="AE76" i="1"/>
  <c r="AE12" i="1" s="1"/>
  <c r="AE80" i="1"/>
  <c r="AE72" i="1"/>
  <c r="AE9" i="1" s="1"/>
  <c r="AD74" i="1"/>
  <c r="AD11" i="1" s="1"/>
  <c r="AD78" i="1"/>
  <c r="AD14" i="1" s="1"/>
  <c r="AD13" i="1"/>
  <c r="AF64" i="1"/>
  <c r="AF77" i="1" s="1"/>
  <c r="AC81" i="1"/>
  <c r="AC82" i="1" s="1"/>
  <c r="AB67" i="1"/>
  <c r="AB69" i="1" s="1"/>
  <c r="AE13" i="1"/>
  <c r="AC15" i="1"/>
  <c r="AC16" i="1" s="1"/>
  <c r="AG4" i="3"/>
  <c r="AG62" i="1"/>
  <c r="AG6" i="1"/>
  <c r="AH56" i="1"/>
  <c r="AF73" i="1" l="1"/>
  <c r="AF10" i="1" s="1"/>
  <c r="AF76" i="1"/>
  <c r="AF12" i="1" s="1"/>
  <c r="AF80" i="1"/>
  <c r="AF72" i="1"/>
  <c r="AF9" i="1" s="1"/>
  <c r="AD15" i="1"/>
  <c r="AD16" i="1" s="1"/>
  <c r="AF13" i="1"/>
  <c r="AD81" i="1"/>
  <c r="AD82" i="1" s="1"/>
  <c r="AG64" i="1"/>
  <c r="AG77" i="1" s="1"/>
  <c r="AE74" i="1"/>
  <c r="AE11" i="1" s="1"/>
  <c r="AC67" i="1"/>
  <c r="AC69" i="1" s="1"/>
  <c r="AE78" i="1"/>
  <c r="AE14" i="1" s="1"/>
  <c r="AH4" i="3"/>
  <c r="AH62" i="1"/>
  <c r="AH6" i="1"/>
  <c r="AG73" i="1" l="1"/>
  <c r="AG76" i="1"/>
  <c r="AG12" i="1" s="1"/>
  <c r="AG80" i="1"/>
  <c r="AG72" i="1"/>
  <c r="AG9" i="1" s="1"/>
  <c r="AD67" i="1"/>
  <c r="AD69" i="1" s="1"/>
  <c r="AF74" i="1"/>
  <c r="AF11" i="1" s="1"/>
  <c r="AF78" i="1"/>
  <c r="AF14" i="1" s="1"/>
  <c r="AH64" i="1"/>
  <c r="AE81" i="1"/>
  <c r="AE82" i="1" s="1"/>
  <c r="AE15" i="1"/>
  <c r="AE16" i="1" s="1"/>
  <c r="AG13" i="1"/>
  <c r="S5" i="3"/>
  <c r="R5" i="3"/>
  <c r="Q5" i="3"/>
  <c r="AB5" i="3"/>
  <c r="F5" i="3"/>
  <c r="K5" i="3"/>
  <c r="P5" i="3"/>
  <c r="M5" i="3"/>
  <c r="Z5" i="3"/>
  <c r="D5" i="3"/>
  <c r="W5" i="3"/>
  <c r="N5" i="3"/>
  <c r="I5" i="3"/>
  <c r="X5" i="3"/>
  <c r="AC5" i="3"/>
  <c r="G5" i="3"/>
  <c r="L5" i="3"/>
  <c r="E5" i="3"/>
  <c r="V5" i="3"/>
  <c r="Y5" i="3"/>
  <c r="O5" i="3"/>
  <c r="J5" i="3"/>
  <c r="AA5" i="3"/>
  <c r="T5" i="3"/>
  <c r="U5" i="3"/>
  <c r="AD5" i="3"/>
  <c r="H5" i="3"/>
  <c r="D55" i="3"/>
  <c r="AF15" i="1" l="1"/>
  <c r="AH80" i="1"/>
  <c r="AP80" i="1" s="1"/>
  <c r="AH76" i="1"/>
  <c r="AH12" i="1" s="1"/>
  <c r="AH77" i="1"/>
  <c r="AH72" i="1"/>
  <c r="AH9" i="1" s="1"/>
  <c r="AH73" i="1"/>
  <c r="AF81" i="1"/>
  <c r="AF82" i="1" s="1"/>
  <c r="AE67" i="1"/>
  <c r="AE69" i="1" s="1"/>
  <c r="AG78" i="1"/>
  <c r="AG14" i="1" s="1"/>
  <c r="AG74" i="1"/>
  <c r="AG10" i="1"/>
  <c r="AF6" i="3"/>
  <c r="AG6" i="3"/>
  <c r="AF5" i="3"/>
  <c r="AE5" i="3"/>
  <c r="AH5" i="3"/>
  <c r="AG5" i="3"/>
  <c r="AH6" i="3"/>
  <c r="AH74" i="1" l="1"/>
  <c r="AH11" i="1" s="1"/>
  <c r="AG15" i="1"/>
  <c r="AH78" i="1"/>
  <c r="AH14" i="1" s="1"/>
  <c r="AH10" i="1"/>
  <c r="AH13" i="1"/>
  <c r="AN73" i="1" s="1"/>
  <c r="AG11" i="1"/>
  <c r="AG81" i="1" s="1"/>
  <c r="AG82" i="1" s="1"/>
  <c r="AH81" i="1" l="1"/>
  <c r="AH15" i="1"/>
  <c r="AG16" i="1"/>
  <c r="AG67" i="1"/>
  <c r="AG69" i="1" s="1"/>
  <c r="AH82" i="1" l="1"/>
  <c r="AO82" i="1" s="1"/>
  <c r="AJ64" i="1" s="1"/>
  <c r="AN64" i="1" s="1"/>
  <c r="AM81" i="1"/>
  <c r="AN74" i="1" s="1"/>
  <c r="AK9" i="1" s="1"/>
  <c r="AF67" i="1"/>
  <c r="AF69" i="1" s="1"/>
  <c r="AH16" i="1"/>
  <c r="AH67" i="1"/>
  <c r="AH69" i="1" s="1"/>
  <c r="AL9" i="1" l="1"/>
  <c r="AN72" i="1"/>
  <c r="AF16" i="1"/>
  <c r="AJ16" i="1" s="1"/>
  <c r="AJ9" i="1" s="1"/>
  <c r="AN56" i="1" l="1"/>
</calcChain>
</file>

<file path=xl/sharedStrings.xml><?xml version="1.0" encoding="utf-8"?>
<sst xmlns="http://schemas.openxmlformats.org/spreadsheetml/2006/main" count="168" uniqueCount="98">
  <si>
    <t xml:space="preserve">Ime i prezime radnika: </t>
  </si>
  <si>
    <t xml:space="preserve">EVIDENCIJA RADNOG VREMENA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</si>
  <si>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</si>
  <si>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</si>
  <si>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</si>
  <si>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</si>
  <si>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</si>
  <si>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</si>
  <si>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</si>
  <si>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</si>
  <si>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</si>
  <si>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</si>
  <si>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</si>
  <si>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</si>
  <si>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</si>
  <si>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</si>
  <si>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</si>
  <si>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</si>
  <si>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</si>
  <si>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</si>
  <si>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</si>
  <si>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</si>
  <si>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</si>
  <si>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</si>
  <si>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</si>
  <si>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</si>
  <si>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</si>
  <si>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</si>
  <si>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</si>
  <si>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</si>
  <si>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</si>
  <si>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</si>
  <si>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</si>
  <si>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</si>
  <si>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</si>
  <si>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</si>
  <si>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</si>
  <si>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nedjeljom, blagdanom ili neradnim danima utvrđenim posebnim propisom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</si>
  <si>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</si>
  <si>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</si>
  <si>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</si>
  <si>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</si>
  <si>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</si>
  <si>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</si>
  <si>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</si>
  <si>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</si>
  <si>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</si>
  <si>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</si>
  <si>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</si>
  <si>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</si>
  <si>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</si>
  <si>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</si>
  <si>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</si>
  <si>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</si>
  <si>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</si>
  <si>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</si>
  <si>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</si>
  <si>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</si>
  <si>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</si>
  <si>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</si>
  <si>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</si>
  <si>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 xml:space="preserve">                </t>
  </si>
  <si>
    <t>GODINA</t>
  </si>
  <si>
    <t>MJESEC</t>
  </si>
  <si>
    <t>DATUM</t>
  </si>
  <si>
    <t>BR.DANA U MJ:</t>
  </si>
  <si>
    <t>Utorak</t>
  </si>
  <si>
    <t>Srijeda</t>
  </si>
  <si>
    <t>Četvrtak</t>
  </si>
  <si>
    <t>Petak</t>
  </si>
  <si>
    <t>UJUTRO</t>
  </si>
  <si>
    <t>POPODNE</t>
  </si>
  <si>
    <t>broj tjedna u mjesecu</t>
  </si>
  <si>
    <t>Mjesec:</t>
  </si>
  <si>
    <t>dnevna norma</t>
  </si>
  <si>
    <t>1.smjene</t>
  </si>
  <si>
    <t>Datumi za prijevoz</t>
  </si>
  <si>
    <t>Početak 2. smjene</t>
  </si>
  <si>
    <t>Početak 1. smjene</t>
  </si>
  <si>
    <t>Završetak 2. smjene</t>
  </si>
  <si>
    <t>Završetak 1. smjene</t>
  </si>
  <si>
    <t>dvok.</t>
  </si>
  <si>
    <t>2.smjene</t>
  </si>
  <si>
    <t>broj dvokratnih u 2. smjeni</t>
  </si>
  <si>
    <t>redukcija smjene zbog posebnih okolnosti</t>
  </si>
  <si>
    <t>ne koristiti</t>
  </si>
  <si>
    <t>Ukoliko nemaš punu satnicu kao vrijeme dolaska i odlaska s posla upisuješ "." u danima kad ne ideš na posao.</t>
  </si>
  <si>
    <t>Ponedjeljak</t>
  </si>
  <si>
    <t>2.smjena+dvokratno</t>
  </si>
  <si>
    <t>Datum zaključenja evidencije:</t>
  </si>
  <si>
    <t>Vesna Mlakar</t>
  </si>
  <si>
    <t>Ponedjaljak</t>
  </si>
  <si>
    <t>Učitelj tehničke kulture</t>
  </si>
  <si>
    <t>Osnovna Škola Zorka Sever</t>
  </si>
  <si>
    <t>U Popovači:</t>
  </si>
  <si>
    <t>neparni</t>
  </si>
  <si>
    <t>parni</t>
  </si>
  <si>
    <t>31.03.2020.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</si>
</sst>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A]d\-mmm;@"/>
    <numFmt numFmtId="165" formatCode="[$-F400]h:mm:ss\ AM/PM"/>
    <numFmt numFmtId="166" formatCode="h:mm;@"/>
    <numFmt numFmtId="167" formatCode="0.0"/>
  </numFmts>
  <fonts count="10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Arial Unicode MS"/>
      <family val="2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32" applyNumberFormat="0" applyAlignment="0" applyProtection="0"/>
  </cellStyleXfs>
  <cellXfs count="145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0" borderId="21" xfId="0" applyFont="1" applyBorder="1" applyAlignment="1">
      <alignment wrapText="1"/>
    </xf>
    <xf numFmtId="0" fontId="2" fillId="0" borderId="25" xfId="0" applyNumberFormat="1" applyFont="1" applyBorder="1" applyAlignment="1">
      <alignment textRotation="90"/>
    </xf>
    <xf numFmtId="0" fontId="2" fillId="0" borderId="26" xfId="0" applyNumberFormat="1" applyFont="1" applyBorder="1" applyAlignment="1">
      <alignment textRotation="90"/>
    </xf>
    <xf numFmtId="0" fontId="2" fillId="0" borderId="27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2" fillId="0" borderId="8" xfId="0" applyNumberFormat="1" applyFont="1" applyBorder="1" applyAlignment="1">
      <alignment textRotation="90"/>
    </xf>
    <xf numFmtId="0" fontId="2" fillId="0" borderId="9" xfId="0" applyNumberFormat="1" applyFont="1" applyBorder="1" applyAlignment="1">
      <alignment textRotation="90"/>
    </xf>
    <xf numFmtId="0" fontId="3" fillId="0" borderId="20" xfId="0" applyFont="1" applyBorder="1" applyAlignment="1">
      <alignment vertical="center" wrapText="1"/>
    </xf>
    <xf numFmtId="0" fontId="2" fillId="0" borderId="5" xfId="0" applyFont="1" applyFill="1" applyBorder="1" applyAlignment="1">
      <alignment textRotation="90"/>
    </xf>
    <xf numFmtId="0" fontId="2" fillId="0" borderId="14" xfId="0" applyFont="1" applyFill="1" applyBorder="1" applyAlignment="1">
      <alignment textRotation="90"/>
    </xf>
    <xf numFmtId="0" fontId="2" fillId="0" borderId="2" xfId="0" applyNumberFormat="1" applyFont="1" applyFill="1" applyBorder="1" applyAlignment="1">
      <alignment textRotation="90"/>
    </xf>
    <xf numFmtId="0" fontId="2" fillId="0" borderId="5" xfId="0" applyNumberFormat="1" applyFont="1" applyFill="1" applyBorder="1" applyAlignment="1">
      <alignment textRotation="90"/>
    </xf>
    <xf numFmtId="0" fontId="2" fillId="0" borderId="14" xfId="0" applyNumberFormat="1" applyFont="1" applyFill="1" applyBorder="1" applyAlignment="1">
      <alignment textRotation="90"/>
    </xf>
    <xf numFmtId="0" fontId="2" fillId="0" borderId="3" xfId="0" applyNumberFormat="1" applyFont="1" applyFill="1" applyBorder="1" applyAlignment="1">
      <alignment textRotation="90"/>
    </xf>
    <xf numFmtId="0" fontId="2" fillId="0" borderId="6" xfId="0" applyNumberFormat="1" applyFont="1" applyFill="1" applyBorder="1" applyAlignment="1">
      <alignment textRotation="90"/>
    </xf>
    <xf numFmtId="0" fontId="2" fillId="0" borderId="15" xfId="0" applyNumberFormat="1" applyFont="1" applyFill="1" applyBorder="1" applyAlignment="1">
      <alignment textRotation="90"/>
    </xf>
    <xf numFmtId="22" fontId="0" fillId="0" borderId="0" xfId="0" applyNumberFormat="1"/>
    <xf numFmtId="14" fontId="0" fillId="0" borderId="0" xfId="0" applyNumberFormat="1"/>
    <xf numFmtId="22" fontId="2" fillId="0" borderId="0" xfId="0" applyNumberFormat="1" applyFont="1"/>
    <xf numFmtId="1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0" applyNumberFormat="1" applyFont="1"/>
    <xf numFmtId="166" fontId="2" fillId="0" borderId="2" xfId="0" applyNumberFormat="1" applyFont="1" applyFill="1" applyBorder="1" applyAlignment="1">
      <alignment textRotation="90"/>
    </xf>
    <xf numFmtId="166" fontId="2" fillId="0" borderId="5" xfId="0" applyNumberFormat="1" applyFont="1" applyFill="1" applyBorder="1" applyAlignment="1">
      <alignment textRotation="90"/>
    </xf>
    <xf numFmtId="166" fontId="2" fillId="0" borderId="14" xfId="0" applyNumberFormat="1" applyFont="1" applyFill="1" applyBorder="1" applyAlignment="1">
      <alignment textRotation="90"/>
    </xf>
    <xf numFmtId="20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NumberFormat="1" applyFont="1"/>
    <xf numFmtId="0" fontId="2" fillId="0" borderId="4" xfId="0" applyFont="1" applyFill="1" applyBorder="1" applyAlignment="1">
      <alignment textRotation="90"/>
    </xf>
    <xf numFmtId="0" fontId="2" fillId="0" borderId="13" xfId="0" applyFont="1" applyFill="1" applyBorder="1" applyAlignment="1">
      <alignment textRotation="90"/>
    </xf>
    <xf numFmtId="0" fontId="2" fillId="0" borderId="13" xfId="0" applyNumberFormat="1" applyFont="1" applyFill="1" applyBorder="1" applyAlignment="1">
      <alignment textRotation="90"/>
    </xf>
    <xf numFmtId="0" fontId="6" fillId="0" borderId="0" xfId="0" applyFont="1"/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4" fontId="2" fillId="0" borderId="17" xfId="0" applyNumberFormat="1" applyFont="1" applyBorder="1"/>
    <xf numFmtId="20" fontId="2" fillId="0" borderId="1" xfId="0" applyNumberFormat="1" applyFont="1" applyFill="1" applyBorder="1" applyAlignment="1">
      <alignment textRotation="90"/>
    </xf>
    <xf numFmtId="20" fontId="2" fillId="0" borderId="2" xfId="0" applyNumberFormat="1" applyFont="1" applyFill="1" applyBorder="1" applyAlignment="1">
      <alignment textRotation="90"/>
    </xf>
    <xf numFmtId="20" fontId="2" fillId="0" borderId="4" xfId="0" applyNumberFormat="1" applyFont="1" applyFill="1" applyBorder="1" applyAlignment="1">
      <alignment textRotation="90"/>
    </xf>
    <xf numFmtId="166" fontId="2" fillId="0" borderId="0" xfId="0" applyNumberFormat="1" applyFont="1"/>
    <xf numFmtId="20" fontId="2" fillId="0" borderId="23" xfId="0" applyNumberFormat="1" applyFont="1" applyFill="1" applyBorder="1" applyAlignment="1">
      <alignment textRotation="90"/>
    </xf>
    <xf numFmtId="0" fontId="2" fillId="0" borderId="4" xfId="0" applyNumberFormat="1" applyFont="1" applyFill="1" applyBorder="1" applyAlignment="1">
      <alignment vertical="center" textRotation="90"/>
    </xf>
    <xf numFmtId="167" fontId="2" fillId="0" borderId="26" xfId="0" applyNumberFormat="1" applyFont="1" applyBorder="1" applyAlignment="1">
      <alignment textRotation="90"/>
    </xf>
    <xf numFmtId="167" fontId="2" fillId="0" borderId="27" xfId="0" applyNumberFormat="1" applyFont="1" applyBorder="1" applyAlignment="1">
      <alignment textRotation="90"/>
    </xf>
    <xf numFmtId="0" fontId="2" fillId="0" borderId="2" xfId="0" applyNumberFormat="1" applyFont="1" applyBorder="1" applyAlignment="1">
      <alignment textRotation="90"/>
    </xf>
    <xf numFmtId="167" fontId="2" fillId="0" borderId="1" xfId="0" applyNumberFormat="1" applyFont="1" applyFill="1" applyBorder="1" applyAlignment="1">
      <alignment textRotation="90"/>
    </xf>
    <xf numFmtId="167" fontId="2" fillId="0" borderId="2" xfId="0" applyNumberFormat="1" applyFont="1" applyFill="1" applyBorder="1" applyAlignment="1">
      <alignment textRotation="90"/>
    </xf>
    <xf numFmtId="167" fontId="2" fillId="0" borderId="4" xfId="0" applyNumberFormat="1" applyFont="1" applyFill="1" applyBorder="1" applyAlignment="1">
      <alignment textRotation="90"/>
    </xf>
    <xf numFmtId="167" fontId="2" fillId="0" borderId="5" xfId="0" applyNumberFormat="1" applyFont="1" applyFill="1" applyBorder="1" applyAlignment="1">
      <alignment textRotation="90"/>
    </xf>
    <xf numFmtId="167" fontId="2" fillId="0" borderId="6" xfId="0" applyNumberFormat="1" applyFont="1" applyFill="1" applyBorder="1" applyAlignment="1">
      <alignment textRotation="90"/>
    </xf>
    <xf numFmtId="167" fontId="0" fillId="0" borderId="0" xfId="0" applyNumberFormat="1"/>
    <xf numFmtId="167" fontId="2" fillId="0" borderId="4" xfId="0" applyNumberFormat="1" applyFont="1" applyFill="1" applyBorder="1"/>
    <xf numFmtId="167" fontId="2" fillId="0" borderId="5" xfId="0" applyNumberFormat="1" applyFont="1" applyFill="1" applyBorder="1"/>
    <xf numFmtId="167" fontId="2" fillId="0" borderId="6" xfId="0" applyNumberFormat="1" applyFont="1" applyFill="1" applyBorder="1"/>
    <xf numFmtId="167" fontId="2" fillId="0" borderId="7" xfId="0" applyNumberFormat="1" applyFont="1" applyFill="1" applyBorder="1"/>
    <xf numFmtId="167" fontId="2" fillId="0" borderId="8" xfId="0" applyNumberFormat="1" applyFont="1" applyFill="1" applyBorder="1"/>
    <xf numFmtId="167" fontId="2" fillId="0" borderId="9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 applyAlignment="1">
      <alignment textRotation="90"/>
    </xf>
    <xf numFmtId="167" fontId="2" fillId="0" borderId="6" xfId="0" applyNumberFormat="1" applyFont="1" applyBorder="1" applyAlignment="1">
      <alignment textRotation="90"/>
    </xf>
    <xf numFmtId="167" fontId="2" fillId="0" borderId="5" xfId="0" applyNumberFormat="1" applyFont="1" applyBorder="1"/>
    <xf numFmtId="167" fontId="2" fillId="0" borderId="6" xfId="0" applyNumberFormat="1" applyFont="1" applyBorder="1"/>
    <xf numFmtId="167" fontId="2" fillId="0" borderId="7" xfId="0" applyNumberFormat="1" applyFont="1" applyBorder="1"/>
    <xf numFmtId="167" fontId="2" fillId="0" borderId="8" xfId="0" applyNumberFormat="1" applyFont="1" applyBorder="1"/>
    <xf numFmtId="167" fontId="2" fillId="0" borderId="9" xfId="0" applyNumberFormat="1" applyFont="1" applyBorder="1"/>
    <xf numFmtId="167" fontId="2" fillId="0" borderId="28" xfId="0" applyNumberFormat="1" applyFont="1" applyBorder="1" applyAlignment="1">
      <alignment textRotation="90"/>
    </xf>
    <xf numFmtId="167" fontId="2" fillId="0" borderId="8" xfId="0" applyNumberFormat="1" applyFont="1" applyBorder="1" applyAlignment="1">
      <alignment textRotation="90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4" fillId="0" borderId="0" xfId="1" applyFill="1" applyBorder="1"/>
    <xf numFmtId="167" fontId="2" fillId="0" borderId="8" xfId="0" applyNumberFormat="1" applyFont="1" applyFill="1" applyBorder="1" applyAlignment="1">
      <alignment textRotation="90"/>
    </xf>
    <xf numFmtId="167" fontId="2" fillId="0" borderId="9" xfId="0" applyNumberFormat="1" applyFont="1" applyFill="1" applyBorder="1" applyAlignment="1">
      <alignment textRotation="90"/>
    </xf>
    <xf numFmtId="0" fontId="0" fillId="0" borderId="31" xfId="0" applyBorder="1"/>
    <xf numFmtId="0" fontId="0" fillId="0" borderId="31" xfId="0" applyNumberFormat="1" applyBorder="1"/>
    <xf numFmtId="0" fontId="6" fillId="0" borderId="31" xfId="0" applyNumberFormat="1" applyFont="1" applyBorder="1"/>
    <xf numFmtId="0" fontId="0" fillId="0" borderId="34" xfId="0" applyBorder="1"/>
    <xf numFmtId="166" fontId="0" fillId="0" borderId="34" xfId="0" applyNumberFormat="1" applyBorder="1"/>
    <xf numFmtId="0" fontId="0" fillId="0" borderId="33" xfId="0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20" fontId="2" fillId="0" borderId="0" xfId="0" applyNumberFormat="1" applyFont="1"/>
    <xf numFmtId="20" fontId="9" fillId="0" borderId="2" xfId="0" applyNumberFormat="1" applyFont="1" applyFill="1" applyBorder="1" applyAlignment="1">
      <alignment textRotation="90"/>
    </xf>
    <xf numFmtId="0" fontId="2" fillId="4" borderId="30" xfId="0" applyFont="1" applyFill="1" applyBorder="1"/>
    <xf numFmtId="0" fontId="2" fillId="4" borderId="28" xfId="0" applyFont="1" applyFill="1" applyBorder="1"/>
    <xf numFmtId="167" fontId="2" fillId="0" borderId="35" xfId="0" applyNumberFormat="1" applyFont="1" applyBorder="1" applyAlignment="1">
      <alignment textRotation="90"/>
    </xf>
    <xf numFmtId="0" fontId="2" fillId="0" borderId="36" xfId="0" applyNumberFormat="1" applyFont="1" applyBorder="1" applyAlignment="1">
      <alignment textRotation="90"/>
    </xf>
    <xf numFmtId="0" fontId="2" fillId="0" borderId="37" xfId="0" applyNumberFormat="1" applyFont="1" applyBorder="1" applyAlignment="1">
      <alignment textRotation="90"/>
    </xf>
    <xf numFmtId="0" fontId="2" fillId="0" borderId="35" xfId="0" applyNumberFormat="1" applyFont="1" applyBorder="1" applyAlignment="1">
      <alignment textRotation="90"/>
    </xf>
    <xf numFmtId="166" fontId="2" fillId="0" borderId="4" xfId="0" applyNumberFormat="1" applyFont="1" applyBorder="1" applyAlignment="1">
      <alignment horizontal="center" vertical="center" textRotation="90"/>
    </xf>
    <xf numFmtId="2" fontId="2" fillId="0" borderId="21" xfId="0" applyNumberFormat="1" applyFont="1" applyFill="1" applyBorder="1" applyAlignment="1">
      <alignment textRotation="90"/>
    </xf>
    <xf numFmtId="2" fontId="0" fillId="0" borderId="0" xfId="0" applyNumberFormat="1"/>
    <xf numFmtId="49" fontId="2" fillId="0" borderId="0" xfId="0" applyNumberFormat="1" applyFont="1" applyAlignment="1">
      <alignment shrinkToFit="1"/>
    </xf>
    <xf numFmtId="20" fontId="2" fillId="0" borderId="5" xfId="0" applyNumberFormat="1" applyFont="1" applyFill="1" applyBorder="1" applyAlignment="1">
      <alignment textRotation="90"/>
    </xf>
    <xf numFmtId="0" fontId="2" fillId="0" borderId="29" xfId="0" applyFont="1" applyBorder="1" applyAlignment="1">
      <alignment wrapText="1"/>
    </xf>
    <xf numFmtId="166" fontId="2" fillId="0" borderId="28" xfId="0" applyNumberFormat="1" applyFont="1" applyBorder="1" applyAlignment="1">
      <alignment horizontal="center" vertical="center" textRotation="90"/>
    </xf>
    <xf numFmtId="166" fontId="2" fillId="0" borderId="13" xfId="0" applyNumberFormat="1" applyFont="1" applyBorder="1" applyAlignment="1">
      <alignment horizontal="center" vertical="center" textRotation="90"/>
    </xf>
    <xf numFmtId="166" fontId="2" fillId="0" borderId="38" xfId="0" applyNumberFormat="1" applyFont="1" applyBorder="1" applyAlignment="1">
      <alignment horizontal="center" vertical="center" textRotation="90"/>
    </xf>
    <xf numFmtId="2" fontId="2" fillId="0" borderId="25" xfId="0" applyNumberFormat="1" applyFont="1" applyFill="1" applyBorder="1" applyAlignment="1">
      <alignment textRotation="90"/>
    </xf>
    <xf numFmtId="166" fontId="2" fillId="0" borderId="25" xfId="0" applyNumberFormat="1" applyFont="1" applyBorder="1" applyAlignment="1">
      <alignment horizontal="center" vertical="center" textRotation="90"/>
    </xf>
    <xf numFmtId="166" fontId="2" fillId="0" borderId="5" xfId="0" applyNumberFormat="1" applyFont="1" applyBorder="1" applyAlignment="1">
      <alignment vertical="center" textRotation="90"/>
    </xf>
    <xf numFmtId="166" fontId="2" fillId="0" borderId="20" xfId="0" applyNumberFormat="1" applyFont="1" applyBorder="1" applyAlignment="1">
      <alignment horizontal="center" vertical="center" textRotation="90"/>
    </xf>
    <xf numFmtId="11" fontId="2" fillId="0" borderId="0" xfId="0" applyNumberFormat="1" applyFont="1"/>
    <xf numFmtId="167" fontId="2" fillId="0" borderId="0" xfId="0" applyNumberFormat="1" applyFont="1"/>
    <xf numFmtId="167" fontId="2" fillId="0" borderId="26" xfId="0" applyNumberFormat="1" applyFont="1" applyBorder="1" applyAlignment="1"/>
    <xf numFmtId="1" fontId="2" fillId="0" borderId="0" xfId="0" applyNumberFormat="1" applyFont="1"/>
    <xf numFmtId="0" fontId="0" fillId="0" borderId="0" xfId="0" applyFill="1" applyBorder="1" applyAlignment="1">
      <alignment horizontal="left" vertical="center"/>
    </xf>
    <xf numFmtId="167" fontId="2" fillId="0" borderId="40" xfId="0" applyNumberFormat="1" applyFont="1" applyFill="1" applyBorder="1" applyAlignment="1">
      <alignment textRotation="90"/>
    </xf>
    <xf numFmtId="0" fontId="0" fillId="0" borderId="39" xfId="0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</cellXfs>
  <cellStyles count="2">
    <cellStyle name="Izračun" xfId="1" builtinId="22"/>
    <cellStyle name="Normalno" xfId="0" builtinId="0"/>
  </cellStyles>
  <dxfs count="6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J$4" lockText="1" noThreeD="1"/>
</file>

<file path=xl/ctrlProps/ctrlProp2.xml><?xml version="1.0" encoding="utf-8"?>
<formControlPr xmlns="http://schemas.microsoft.com/office/spreadsheetml/2009/9/main" objectType="CheckBox" checked="Checked" fmlaLink="$AK$4" lockText="1" noThreeD="1"/>
</file>

<file path=xl/ctrlProps/ctrlProp3.xml><?xml version="1.0" encoding="utf-8"?>
<formControlPr xmlns="http://schemas.microsoft.com/office/spreadsheetml/2009/9/main" objectType="CheckBox" fmlaLink="$AL$4" lockText="1" noThreeD="1"/>
</file>

<file path=xl/ctrlProps/ctrlProp4.xml><?xml version="1.0" encoding="utf-8"?>
<formControlPr xmlns="http://schemas.microsoft.com/office/spreadsheetml/2009/9/main" objectType="CheckBox" checked="Checked" fmlaLink="$AM$4" lockText="1" noThreeD="1"/>
</file>

<file path=xl/ctrlProps/ctrlProp5.xml><?xml version="1.0" encoding="utf-8"?>
<formControlPr xmlns="http://schemas.microsoft.com/office/spreadsheetml/2009/9/main" objectType="CheckBox" fmlaLink="$AN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457200</xdr:colOff>
      <xdr:row>1</xdr:row>
      <xdr:rowOff>28575</xdr:rowOff>
    </xdr:from>
    <xdr:to>
      <xdr:col>38</xdr:col>
      <xdr:colOff>561975</xdr:colOff>
      <xdr:row>1</xdr:row>
      <xdr:rowOff>352425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67925" y="228600"/>
          <a:ext cx="25431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Označi</a:t>
          </a:r>
          <a:r>
            <a:rPr lang="hr-HR" sz="1100" baseline="0"/>
            <a:t> tjedne u podnevnoj smjeni</a:t>
          </a:r>
          <a:endParaRPr lang="hr-H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449580</xdr:colOff>
          <xdr:row>1</xdr:row>
          <xdr:rowOff>480060</xdr:rowOff>
        </xdr:from>
        <xdr:to>
          <xdr:col>35</xdr:col>
          <xdr:colOff>487680</xdr:colOff>
          <xdr:row>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487680</xdr:colOff>
          <xdr:row>1</xdr:row>
          <xdr:rowOff>480060</xdr:rowOff>
        </xdr:from>
        <xdr:to>
          <xdr:col>36</xdr:col>
          <xdr:colOff>533400</xdr:colOff>
          <xdr:row>2</xdr:row>
          <xdr:rowOff>175260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541020</xdr:colOff>
          <xdr:row>1</xdr:row>
          <xdr:rowOff>480060</xdr:rowOff>
        </xdr:from>
        <xdr:to>
          <xdr:col>37</xdr:col>
          <xdr:colOff>495300</xdr:colOff>
          <xdr:row>2</xdr:row>
          <xdr:rowOff>175260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571500</xdr:colOff>
          <xdr:row>1</xdr:row>
          <xdr:rowOff>487680</xdr:rowOff>
        </xdr:from>
        <xdr:to>
          <xdr:col>38</xdr:col>
          <xdr:colOff>594360</xdr:colOff>
          <xdr:row>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</xdr:row>
          <xdr:rowOff>495300</xdr:rowOff>
        </xdr:from>
        <xdr:to>
          <xdr:col>40</xdr:col>
          <xdr:colOff>381000</xdr:colOff>
          <xdr:row>2</xdr:row>
          <xdr:rowOff>175260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5.tjedan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T82"/>
  <sheetViews>
    <sheetView zoomScale="90" zoomScaleNormal="90" workbookViewId="0">
      <selection activeCell="C2" sqref="C2"/>
    </sheetView>
  </sheetViews>
  <sheetFormatPr defaultColWidth="9.109375" defaultRowHeight="13.8"/>
  <cols>
    <col min="1" max="1" width="3.5546875" style="2" customWidth="1"/>
    <col min="2" max="2" width="27.44140625" style="2" customWidth="1"/>
    <col min="3" max="3" width="13.5546875" style="2" customWidth="1"/>
    <col min="4" max="34" width="3.109375" style="2" customWidth="1"/>
    <col min="35" max="38" width="3.6640625" style="2" customWidth="1"/>
    <col min="39" max="39" width="13.33203125" style="2" customWidth="1"/>
    <col min="40" max="40" width="9.109375" style="2" customWidth="1"/>
    <col min="41" max="41" width="13.44140625" style="2" customWidth="1"/>
    <col min="42" max="16384" width="9.109375" style="2"/>
  </cols>
  <sheetData>
    <row r="1" spans="2:46" ht="14.4">
      <c r="B1" s="2" t="s">
        <v>93</v>
      </c>
      <c r="D1" s="87"/>
    </row>
    <row r="2" spans="2:46" ht="22.5" customHeight="1">
      <c r="B2" s="2" t="s">
        <v>0</v>
      </c>
      <c r="G2" s="36"/>
      <c r="L2" s="34"/>
    </row>
    <row r="3" spans="2:46" ht="22.5" customHeight="1">
      <c r="B3" s="2" t="s">
        <v>52</v>
      </c>
      <c r="C3" s="86"/>
    </row>
    <row r="4" spans="2:46" ht="14.25" customHeight="1" thickBot="1">
      <c r="D4" s="132" t="s">
        <v>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</row>
    <row r="5" spans="2:46" ht="18.75" customHeight="1" thickTop="1" thickBot="1">
      <c r="B5" s="2" t="s">
        <v>55</v>
      </c>
      <c r="D5" s="129" t="str">
        <f ca="1">IF(D55=1,"siječanj",IF(D55=2,"veljača",IF(D55=3,"ožujak",IF(D55=4,"travanj",IF(D55=5,"svibanj",IF(D55=6,"lipanj",IF(D55=7,"srpanj",IF(D55=8,"kolovoz",IF(D55=9,"rujan",IF(D55=10,"listopad",IF(D55=11,"studeni",IF(D55=12,"prosinac"))))))))))))&amp;"/"&amp;D54</f>
        <v>ožujak/2020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1"/>
      <c r="AI5" s="133"/>
      <c r="AJ5" s="134"/>
      <c r="AK5" s="134"/>
      <c r="AL5" s="135"/>
    </row>
    <row r="6" spans="2:46" ht="32.25" customHeight="1" thickTop="1">
      <c r="B6" s="85" t="s">
        <v>92</v>
      </c>
      <c r="D6" s="45" t="str">
        <f t="shared" ref="D6:AE6" ca="1" si="0">TEXT(D56, "ddd")</f>
        <v>ned</v>
      </c>
      <c r="E6" s="45" t="str">
        <f t="shared" ca="1" si="0"/>
        <v>pon</v>
      </c>
      <c r="F6" s="45" t="str">
        <f t="shared" ca="1" si="0"/>
        <v>uto</v>
      </c>
      <c r="G6" s="45" t="str">
        <f t="shared" ca="1" si="0"/>
        <v>sri</v>
      </c>
      <c r="H6" s="45" t="str">
        <f t="shared" ca="1" si="0"/>
        <v>čet</v>
      </c>
      <c r="I6" s="45" t="str">
        <f t="shared" ca="1" si="0"/>
        <v>pet</v>
      </c>
      <c r="J6" s="45" t="str">
        <f t="shared" ca="1" si="0"/>
        <v>sub</v>
      </c>
      <c r="K6" s="45" t="str">
        <f t="shared" ca="1" si="0"/>
        <v>ned</v>
      </c>
      <c r="L6" s="45" t="str">
        <f t="shared" ca="1" si="0"/>
        <v>pon</v>
      </c>
      <c r="M6" s="45" t="str">
        <f t="shared" ca="1" si="0"/>
        <v>uto</v>
      </c>
      <c r="N6" s="45" t="str">
        <f t="shared" ca="1" si="0"/>
        <v>sri</v>
      </c>
      <c r="O6" s="45" t="str">
        <f t="shared" ca="1" si="0"/>
        <v>čet</v>
      </c>
      <c r="P6" s="45" t="str">
        <f t="shared" ca="1" si="0"/>
        <v>pet</v>
      </c>
      <c r="Q6" s="45" t="str">
        <f t="shared" ca="1" si="0"/>
        <v>sub</v>
      </c>
      <c r="R6" s="45" t="str">
        <f t="shared" ca="1" si="0"/>
        <v>ned</v>
      </c>
      <c r="S6" s="45" t="str">
        <f t="shared" ca="1" si="0"/>
        <v>pon</v>
      </c>
      <c r="T6" s="45" t="str">
        <f t="shared" ca="1" si="0"/>
        <v>uto</v>
      </c>
      <c r="U6" s="45" t="str">
        <f t="shared" ca="1" si="0"/>
        <v>sri</v>
      </c>
      <c r="V6" s="45" t="str">
        <f t="shared" ca="1" si="0"/>
        <v>čet</v>
      </c>
      <c r="W6" s="45" t="str">
        <f t="shared" ca="1" si="0"/>
        <v>pet</v>
      </c>
      <c r="X6" s="45" t="str">
        <f t="shared" ca="1" si="0"/>
        <v>sub</v>
      </c>
      <c r="Y6" s="45" t="str">
        <f t="shared" ca="1" si="0"/>
        <v>ned</v>
      </c>
      <c r="Z6" s="45" t="str">
        <f t="shared" ca="1" si="0"/>
        <v>pon</v>
      </c>
      <c r="AA6" s="45" t="str">
        <f t="shared" ca="1" si="0"/>
        <v>uto</v>
      </c>
      <c r="AB6" s="45" t="str">
        <f t="shared" ca="1" si="0"/>
        <v>sri</v>
      </c>
      <c r="AC6" s="45" t="str">
        <f t="shared" ca="1" si="0"/>
        <v>čet</v>
      </c>
      <c r="AD6" s="45" t="str">
        <f t="shared" ca="1" si="0"/>
        <v>pet</v>
      </c>
      <c r="AE6" s="45" t="str">
        <f t="shared" ca="1" si="0"/>
        <v>sub</v>
      </c>
      <c r="AF6" s="45" t="str">
        <f ca="1">IF(D58&gt;=29,TEXT(AF56, "ddd"),"")</f>
        <v>ned</v>
      </c>
      <c r="AG6" s="45" t="str">
        <f ca="1">IF(D58&gt;=30,TEXT(AG56, "ddd"),"")</f>
        <v>pon</v>
      </c>
      <c r="AH6" s="45" t="str">
        <f ca="1">IF(D58&gt;=31,TEXT(AH56, "ddd"),"")</f>
        <v>uto</v>
      </c>
      <c r="AI6" s="136" t="s">
        <v>47</v>
      </c>
      <c r="AJ6" s="139" t="s">
        <v>48</v>
      </c>
      <c r="AK6" s="139" t="s">
        <v>49</v>
      </c>
      <c r="AL6" s="142" t="s">
        <v>50</v>
      </c>
    </row>
    <row r="7" spans="2:46" ht="41.25" customHeight="1">
      <c r="B7" s="3"/>
      <c r="D7" s="45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E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F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G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H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I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J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K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L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M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N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O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P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Q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R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S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T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U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V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W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X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Y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Z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AA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AB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AC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AD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AE7" s="24" t="str">
        <f>IF(D55=1,"siječnja",IF(D55=2,"veljače",IF(D55=3,"ožujka",IF(D55=4,"travnja",IF(D55=5,"svibnja",IF(D55=6,"lipnja",IF(D55=7,"srpnja",IF(D55=8,"kolovoza",IF(D55=9,"rujna",IF(D55=10,"listopada",IF(D55=11,"studenog",IF(D55=12,"prosinca"))))))))))))</f>
        <v>ožujka</v>
      </c>
      <c r="AF7" s="24" t="str">
        <f>IF(D58&gt;=29,IF(D55=1,"siječnja",IF(D55=2,"veljače",IF(D55=3,"ožujka",IF(D55=4,"travnja",IF(D55=5,"svibnja",IF(D55=6,"lipnja",IF(D55=7,"srpnja",IF(D55=8,"kolovoza",IF(D55=9,"rujna",IF(D55=10,"listopada",IF(D55=11,"studenog",IF(D55=12,"prosinca")))))))))))),"")</f>
        <v>ožujka</v>
      </c>
      <c r="AG7" s="24" t="str">
        <f>IF(D58&gt;=30,IF(D55=1,"siječnja",IF(D55=2,"veljače",IF(D55=3,"ožujka",IF(D55=4,"travnja",IF(D55=5,"svibnja",IF(D55=6,"lipnja",IF(D55=7,"srpnja",IF(D55=8,"kolovoza",IF(D55=9,"rujna",IF(D55=10,"listopada",IF(D55=11,"studenog",IF(D55=12,"prosinca")))))))))))),"")</f>
        <v>ožujka</v>
      </c>
      <c r="AH7" s="24" t="str">
        <f>IF(D58&gt;=31,IF(D55=1,"siječnja",IF(D55=2,"veljače",IF(D55=3,"ožujka",IF(D55=4,"travnja",IF(D55=5,"svibnja",IF(D55=6,"lipnja",IF(D55=7,"srpnja",IF(D55=8,"kolovoza",IF(D55=9,"rujna",IF(D55=10,"listopada",IF(D55=11,"studenog",IF(D55=12,"prosinca")))))))))))),"")</f>
        <v>ožujka</v>
      </c>
      <c r="AI7" s="137"/>
      <c r="AJ7" s="140"/>
      <c r="AK7" s="140"/>
      <c r="AL7" s="143"/>
      <c r="AO7" s="99"/>
      <c r="AP7"/>
      <c r="AQ7"/>
      <c r="AR7"/>
      <c r="AS7"/>
      <c r="AT7"/>
    </row>
    <row r="8" spans="2:46" ht="15" customHeight="1" thickBot="1">
      <c r="D8" s="46" t="s">
        <v>2</v>
      </c>
      <c r="E8" s="25" t="s">
        <v>3</v>
      </c>
      <c r="F8" s="25" t="s">
        <v>4</v>
      </c>
      <c r="G8" s="25" t="s">
        <v>5</v>
      </c>
      <c r="H8" s="25" t="s">
        <v>6</v>
      </c>
      <c r="I8" s="25" t="s">
        <v>7</v>
      </c>
      <c r="J8" s="25" t="s">
        <v>8</v>
      </c>
      <c r="K8" s="25" t="s">
        <v>9</v>
      </c>
      <c r="L8" s="25" t="s">
        <v>10</v>
      </c>
      <c r="M8" s="25" t="s">
        <v>11</v>
      </c>
      <c r="N8" s="25" t="s">
        <v>12</v>
      </c>
      <c r="O8" s="25" t="s">
        <v>13</v>
      </c>
      <c r="P8" s="25" t="s">
        <v>14</v>
      </c>
      <c r="Q8" s="25" t="s">
        <v>15</v>
      </c>
      <c r="R8" s="25" t="s">
        <v>16</v>
      </c>
      <c r="S8" s="25" t="s">
        <v>17</v>
      </c>
      <c r="T8" s="25" t="s">
        <v>18</v>
      </c>
      <c r="U8" s="25" t="s">
        <v>19</v>
      </c>
      <c r="V8" s="25" t="s">
        <v>20</v>
      </c>
      <c r="W8" s="25" t="s">
        <v>21</v>
      </c>
      <c r="X8" s="25" t="s">
        <v>22</v>
      </c>
      <c r="Y8" s="25" t="s">
        <v>23</v>
      </c>
      <c r="Z8" s="25" t="s">
        <v>24</v>
      </c>
      <c r="AA8" s="25" t="s">
        <v>25</v>
      </c>
      <c r="AB8" s="25" t="s">
        <v>26</v>
      </c>
      <c r="AC8" s="25" t="s">
        <v>27</v>
      </c>
      <c r="AD8" s="25" t="s">
        <v>28</v>
      </c>
      <c r="AE8" s="25" t="s">
        <v>29</v>
      </c>
      <c r="AF8" s="25" t="str">
        <f>IF(D58&gt;=29,"29.","")</f>
        <v>29.</v>
      </c>
      <c r="AG8" s="25" t="str">
        <f>IF(D58&gt;=30,"30.","")</f>
        <v>30.</v>
      </c>
      <c r="AH8" s="25" t="str">
        <f>IF(D58&gt;=31,"31.","")</f>
        <v>31.</v>
      </c>
      <c r="AI8" s="138"/>
      <c r="AJ8" s="141"/>
      <c r="AK8" s="141"/>
      <c r="AL8" s="144"/>
    </row>
    <row r="9" spans="2:46" ht="36.75" customHeight="1" thickTop="1">
      <c r="B9" s="127" t="s">
        <v>56</v>
      </c>
      <c r="C9" s="10" t="s">
        <v>30</v>
      </c>
      <c r="D9" s="107" t="str">
        <f ca="1">IF(AND(D72,NOT(D6="sub"),NOT(D6="ned")),D72,"")</f>
        <v/>
      </c>
      <c r="E9" s="107" t="str">
        <f t="shared" ref="E9:AH9" ca="1" si="1">IF(AND(E72,NOT(E6="sub"),NOT(E6="ned")),E72,"")</f>
        <v/>
      </c>
      <c r="F9" s="107" t="str">
        <f t="shared" ca="1" si="1"/>
        <v/>
      </c>
      <c r="G9" s="107" t="str">
        <f t="shared" ca="1" si="1"/>
        <v/>
      </c>
      <c r="H9" s="107" t="str">
        <f t="shared" ca="1" si="1"/>
        <v/>
      </c>
      <c r="I9" s="107" t="str">
        <f t="shared" ca="1" si="1"/>
        <v/>
      </c>
      <c r="J9" s="107" t="str">
        <f t="shared" ca="1" si="1"/>
        <v/>
      </c>
      <c r="K9" s="107" t="str">
        <f t="shared" ca="1" si="1"/>
        <v/>
      </c>
      <c r="L9" s="107" t="str">
        <f t="shared" ca="1" si="1"/>
        <v/>
      </c>
      <c r="M9" s="107" t="str">
        <f t="shared" ca="1" si="1"/>
        <v/>
      </c>
      <c r="N9" s="107" t="str">
        <f t="shared" ca="1" si="1"/>
        <v/>
      </c>
      <c r="O9" s="107" t="str">
        <f t="shared" ca="1" si="1"/>
        <v/>
      </c>
      <c r="P9" s="107" t="str">
        <f t="shared" ca="1" si="1"/>
        <v/>
      </c>
      <c r="Q9" s="107" t="str">
        <f t="shared" ca="1" si="1"/>
        <v/>
      </c>
      <c r="R9" s="107" t="str">
        <f t="shared" ca="1" si="1"/>
        <v/>
      </c>
      <c r="S9" s="107" t="str">
        <f t="shared" ca="1" si="1"/>
        <v/>
      </c>
      <c r="T9" s="107" t="str">
        <f t="shared" ca="1" si="1"/>
        <v/>
      </c>
      <c r="U9" s="107" t="str">
        <f t="shared" ca="1" si="1"/>
        <v/>
      </c>
      <c r="V9" s="107" t="str">
        <f t="shared" ca="1" si="1"/>
        <v/>
      </c>
      <c r="W9" s="107" t="str">
        <f t="shared" ca="1" si="1"/>
        <v/>
      </c>
      <c r="X9" s="107" t="str">
        <f t="shared" ca="1" si="1"/>
        <v/>
      </c>
      <c r="Y9" s="107" t="str">
        <f t="shared" ca="1" si="1"/>
        <v/>
      </c>
      <c r="Z9" s="107" t="str">
        <f t="shared" ca="1" si="1"/>
        <v/>
      </c>
      <c r="AA9" s="107" t="str">
        <f t="shared" ca="1" si="1"/>
        <v/>
      </c>
      <c r="AB9" s="107" t="str">
        <f t="shared" ca="1" si="1"/>
        <v/>
      </c>
      <c r="AC9" s="107" t="str">
        <f t="shared" ca="1" si="1"/>
        <v/>
      </c>
      <c r="AD9" s="107" t="str">
        <f t="shared" ca="1" si="1"/>
        <v/>
      </c>
      <c r="AE9" s="107" t="str">
        <f t="shared" ca="1" si="1"/>
        <v/>
      </c>
      <c r="AF9" s="107" t="str">
        <f t="shared" ca="1" si="1"/>
        <v/>
      </c>
      <c r="AG9" s="113" t="str">
        <f t="shared" ca="1" si="1"/>
        <v/>
      </c>
      <c r="AH9" s="119" t="str">
        <f t="shared" ca="1" si="1"/>
        <v/>
      </c>
      <c r="AI9" s="103">
        <f>AJ21</f>
        <v>0</v>
      </c>
      <c r="AJ9" s="59">
        <f ca="1">SUM(AJ16:AJ32)</f>
        <v>0</v>
      </c>
      <c r="AK9" s="59">
        <f ca="1">AN74</f>
        <v>0</v>
      </c>
      <c r="AL9" s="60">
        <f>AM81</f>
        <v>0</v>
      </c>
      <c r="AM9" s="99"/>
      <c r="AN9" s="99"/>
      <c r="AR9" s="56"/>
    </row>
    <row r="10" spans="2:46" ht="36.75" customHeight="1">
      <c r="B10" s="128"/>
      <c r="C10" s="11" t="s">
        <v>31</v>
      </c>
      <c r="D10" s="114" t="str">
        <f ca="1">IF(AND(D73,NOT(D7="sub"),NOT(D7="ned")),D73,"")</f>
        <v/>
      </c>
      <c r="E10" s="114" t="str">
        <f t="shared" ref="E10:AH10" ca="1" si="2">IF(AND(E73,NOT(E7="sub"),NOT(E7="ned")),E73,"")</f>
        <v/>
      </c>
      <c r="F10" s="114" t="str">
        <f t="shared" ca="1" si="2"/>
        <v/>
      </c>
      <c r="G10" s="114" t="str">
        <f t="shared" ca="1" si="2"/>
        <v/>
      </c>
      <c r="H10" s="114" t="str">
        <f t="shared" ca="1" si="2"/>
        <v/>
      </c>
      <c r="I10" s="114" t="str">
        <f t="shared" ca="1" si="2"/>
        <v/>
      </c>
      <c r="J10" s="114" t="str">
        <f t="shared" ca="1" si="2"/>
        <v/>
      </c>
      <c r="K10" s="114" t="str">
        <f t="shared" ca="1" si="2"/>
        <v/>
      </c>
      <c r="L10" s="114" t="str">
        <f t="shared" ca="1" si="2"/>
        <v/>
      </c>
      <c r="M10" s="114" t="str">
        <f t="shared" ca="1" si="2"/>
        <v/>
      </c>
      <c r="N10" s="114" t="str">
        <f t="shared" ca="1" si="2"/>
        <v/>
      </c>
      <c r="O10" s="114" t="str">
        <f t="shared" ca="1" si="2"/>
        <v/>
      </c>
      <c r="P10" s="114" t="str">
        <f t="shared" ca="1" si="2"/>
        <v/>
      </c>
      <c r="Q10" s="114" t="str">
        <f t="shared" ca="1" si="2"/>
        <v/>
      </c>
      <c r="R10" s="114" t="str">
        <f t="shared" ca="1" si="2"/>
        <v/>
      </c>
      <c r="S10" s="114" t="str">
        <f t="shared" ca="1" si="2"/>
        <v/>
      </c>
      <c r="T10" s="114" t="str">
        <f t="shared" ca="1" si="2"/>
        <v/>
      </c>
      <c r="U10" s="114" t="str">
        <f t="shared" ca="1" si="2"/>
        <v/>
      </c>
      <c r="V10" s="114" t="str">
        <f t="shared" ca="1" si="2"/>
        <v/>
      </c>
      <c r="W10" s="114" t="str">
        <f t="shared" ca="1" si="2"/>
        <v/>
      </c>
      <c r="X10" s="114" t="str">
        <f t="shared" ca="1" si="2"/>
        <v/>
      </c>
      <c r="Y10" s="114" t="str">
        <f t="shared" ca="1" si="2"/>
        <v/>
      </c>
      <c r="Z10" s="114" t="str">
        <f t="shared" ca="1" si="2"/>
        <v/>
      </c>
      <c r="AA10" s="114" t="str">
        <f t="shared" ca="1" si="2"/>
        <v/>
      </c>
      <c r="AB10" s="114" t="str">
        <f t="shared" ca="1" si="2"/>
        <v/>
      </c>
      <c r="AC10" s="114" t="str">
        <f t="shared" ca="1" si="2"/>
        <v/>
      </c>
      <c r="AD10" s="114" t="str">
        <f t="shared" ca="1" si="2"/>
        <v/>
      </c>
      <c r="AE10" s="114" t="str">
        <f t="shared" ca="1" si="2"/>
        <v/>
      </c>
      <c r="AF10" s="114" t="str">
        <f t="shared" ca="1" si="2"/>
        <v/>
      </c>
      <c r="AG10" s="115" t="str">
        <f t="shared" ca="1" si="2"/>
        <v/>
      </c>
      <c r="AH10" s="119" t="str">
        <f t="shared" ca="1" si="2"/>
        <v/>
      </c>
      <c r="AI10" s="104"/>
      <c r="AJ10" s="19"/>
      <c r="AK10" s="19"/>
      <c r="AL10" s="20"/>
      <c r="AM10" s="37"/>
      <c r="AN10" s="37"/>
    </row>
    <row r="11" spans="2:46" ht="36.75" customHeight="1" thickBot="1">
      <c r="B11" s="52"/>
      <c r="C11" s="11" t="s">
        <v>32</v>
      </c>
      <c r="D11" s="118" t="str">
        <f ca="1">IF(D74=0,"",D74/24)</f>
        <v/>
      </c>
      <c r="E11" s="118" t="str">
        <f t="shared" ref="E11:G11" ca="1" si="3">IF(E74=0,"",E74/24)</f>
        <v/>
      </c>
      <c r="F11" s="118" t="str">
        <f t="shared" ca="1" si="3"/>
        <v/>
      </c>
      <c r="G11" s="118" t="str">
        <f t="shared" ca="1" si="3"/>
        <v/>
      </c>
      <c r="H11" s="118" t="str">
        <f ca="1">IF(H74=0,"",H74/24)</f>
        <v/>
      </c>
      <c r="I11" s="118" t="str">
        <f t="shared" ref="I11:AH11" ca="1" si="4">IF(I74=0,"",I74/24)</f>
        <v/>
      </c>
      <c r="J11" s="118" t="str">
        <f t="shared" ca="1" si="4"/>
        <v/>
      </c>
      <c r="K11" s="118" t="str">
        <f t="shared" ca="1" si="4"/>
        <v/>
      </c>
      <c r="L11" s="118" t="str">
        <f t="shared" ca="1" si="4"/>
        <v/>
      </c>
      <c r="M11" s="118" t="str">
        <f t="shared" ca="1" si="4"/>
        <v/>
      </c>
      <c r="N11" s="118" t="str">
        <f t="shared" ca="1" si="4"/>
        <v/>
      </c>
      <c r="O11" s="118" t="str">
        <f t="shared" ca="1" si="4"/>
        <v/>
      </c>
      <c r="P11" s="118" t="str">
        <f t="shared" ca="1" si="4"/>
        <v/>
      </c>
      <c r="Q11" s="118" t="str">
        <f t="shared" ca="1" si="4"/>
        <v/>
      </c>
      <c r="R11" s="118" t="str">
        <f t="shared" ca="1" si="4"/>
        <v/>
      </c>
      <c r="S11" s="118" t="str">
        <f t="shared" ca="1" si="4"/>
        <v/>
      </c>
      <c r="T11" s="118" t="str">
        <f t="shared" ca="1" si="4"/>
        <v/>
      </c>
      <c r="U11" s="118" t="str">
        <f t="shared" ca="1" si="4"/>
        <v/>
      </c>
      <c r="V11" s="118" t="str">
        <f t="shared" ca="1" si="4"/>
        <v/>
      </c>
      <c r="W11" s="118" t="str">
        <f t="shared" ca="1" si="4"/>
        <v/>
      </c>
      <c r="X11" s="118" t="str">
        <f t="shared" ca="1" si="4"/>
        <v/>
      </c>
      <c r="Y11" s="118" t="str">
        <f t="shared" ca="1" si="4"/>
        <v/>
      </c>
      <c r="Z11" s="118" t="str">
        <f t="shared" ca="1" si="4"/>
        <v/>
      </c>
      <c r="AA11" s="118" t="str">
        <f t="shared" ca="1" si="4"/>
        <v/>
      </c>
      <c r="AB11" s="118" t="str">
        <f t="shared" ca="1" si="4"/>
        <v/>
      </c>
      <c r="AC11" s="118" t="str">
        <f t="shared" ca="1" si="4"/>
        <v/>
      </c>
      <c r="AD11" s="118" t="str">
        <f t="shared" ca="1" si="4"/>
        <v/>
      </c>
      <c r="AE11" s="118" t="str">
        <f t="shared" ca="1" si="4"/>
        <v/>
      </c>
      <c r="AF11" s="118" t="str">
        <f t="shared" ca="1" si="4"/>
        <v/>
      </c>
      <c r="AG11" s="118" t="str">
        <f t="shared" ca="1" si="4"/>
        <v/>
      </c>
      <c r="AH11" s="118" t="str">
        <f t="shared" ca="1" si="4"/>
        <v/>
      </c>
      <c r="AI11" s="105"/>
      <c r="AJ11" s="21"/>
      <c r="AK11" s="21"/>
      <c r="AL11" s="22"/>
      <c r="AM11" s="37"/>
    </row>
    <row r="12" spans="2:46" ht="36.75" customHeight="1" thickTop="1">
      <c r="B12" s="4"/>
      <c r="C12" s="11" t="s">
        <v>30</v>
      </c>
      <c r="D12" s="117" t="str">
        <f ca="1">IF(AND(D76,NOT(D6="sub"),NOT(D6="ned")),D76,"")</f>
        <v/>
      </c>
      <c r="E12" s="117" t="str">
        <f t="shared" ref="E12:AH12" ca="1" si="5">IF(AND(E76,NOT(E6="sub"),NOT(E6="ned")),E76,"")</f>
        <v/>
      </c>
      <c r="F12" s="117" t="str">
        <f t="shared" ca="1" si="5"/>
        <v/>
      </c>
      <c r="G12" s="117" t="str">
        <f t="shared" ca="1" si="5"/>
        <v/>
      </c>
      <c r="H12" s="117" t="str">
        <f t="shared" ca="1" si="5"/>
        <v/>
      </c>
      <c r="I12" s="117" t="str">
        <f t="shared" ca="1" si="5"/>
        <v/>
      </c>
      <c r="J12" s="117" t="str">
        <f t="shared" ca="1" si="5"/>
        <v/>
      </c>
      <c r="K12" s="117" t="str">
        <f t="shared" ca="1" si="5"/>
        <v/>
      </c>
      <c r="L12" s="117" t="str">
        <f t="shared" ca="1" si="5"/>
        <v/>
      </c>
      <c r="M12" s="117" t="str">
        <f t="shared" ca="1" si="5"/>
        <v/>
      </c>
      <c r="N12" s="117" t="str">
        <f t="shared" ca="1" si="5"/>
        <v/>
      </c>
      <c r="O12" s="117" t="str">
        <f t="shared" ca="1" si="5"/>
        <v/>
      </c>
      <c r="P12" s="117" t="str">
        <f t="shared" ca="1" si="5"/>
        <v/>
      </c>
      <c r="Q12" s="117" t="str">
        <f t="shared" ca="1" si="5"/>
        <v/>
      </c>
      <c r="R12" s="117" t="str">
        <f t="shared" ca="1" si="5"/>
        <v/>
      </c>
      <c r="S12" s="117" t="str">
        <f t="shared" ca="1" si="5"/>
        <v/>
      </c>
      <c r="T12" s="117" t="str">
        <f t="shared" ca="1" si="5"/>
        <v/>
      </c>
      <c r="U12" s="117" t="str">
        <f t="shared" ca="1" si="5"/>
        <v/>
      </c>
      <c r="V12" s="117" t="str">
        <f t="shared" ca="1" si="5"/>
        <v/>
      </c>
      <c r="W12" s="117" t="str">
        <f t="shared" ca="1" si="5"/>
        <v/>
      </c>
      <c r="X12" s="117" t="str">
        <f t="shared" ca="1" si="5"/>
        <v/>
      </c>
      <c r="Y12" s="117" t="str">
        <f t="shared" ca="1" si="5"/>
        <v/>
      </c>
      <c r="Z12" s="117" t="str">
        <f t="shared" ca="1" si="5"/>
        <v/>
      </c>
      <c r="AA12" s="117" t="str">
        <f t="shared" ca="1" si="5"/>
        <v/>
      </c>
      <c r="AB12" s="117" t="str">
        <f t="shared" ca="1" si="5"/>
        <v/>
      </c>
      <c r="AC12" s="117" t="str">
        <f t="shared" ca="1" si="5"/>
        <v/>
      </c>
      <c r="AD12" s="117" t="str">
        <f t="shared" ca="1" si="5"/>
        <v/>
      </c>
      <c r="AE12" s="117" t="str">
        <f t="shared" ca="1" si="5"/>
        <v/>
      </c>
      <c r="AF12" s="117" t="str">
        <f t="shared" ca="1" si="5"/>
        <v/>
      </c>
      <c r="AG12" s="113" t="str">
        <f t="shared" ca="1" si="5"/>
        <v/>
      </c>
      <c r="AH12" s="119" t="str">
        <f t="shared" ca="1" si="5"/>
        <v/>
      </c>
      <c r="AI12" s="106"/>
      <c r="AJ12" s="17"/>
      <c r="AK12" s="17"/>
      <c r="AL12" s="18"/>
      <c r="AM12" s="36"/>
      <c r="AN12" s="99"/>
    </row>
    <row r="13" spans="2:46" ht="36.75" customHeight="1">
      <c r="B13" s="4"/>
      <c r="C13" s="11" t="s">
        <v>31</v>
      </c>
      <c r="D13" s="114" t="str">
        <f ca="1">IF(AND(D77,NOT(D7="sub"),NOT(D7="ned")),D77,"")</f>
        <v/>
      </c>
      <c r="E13" s="114" t="str">
        <f t="shared" ref="E13:AH13" ca="1" si="6">IF(AND(E77,NOT(E7="sub"),NOT(E7="ned")),E77,"")</f>
        <v/>
      </c>
      <c r="F13" s="114" t="str">
        <f t="shared" ca="1" si="6"/>
        <v/>
      </c>
      <c r="G13" s="114" t="str">
        <f t="shared" ca="1" si="6"/>
        <v/>
      </c>
      <c r="H13" s="114" t="str">
        <f t="shared" ca="1" si="6"/>
        <v/>
      </c>
      <c r="I13" s="114" t="str">
        <f t="shared" ca="1" si="6"/>
        <v/>
      </c>
      <c r="J13" s="114" t="str">
        <f t="shared" ca="1" si="6"/>
        <v/>
      </c>
      <c r="K13" s="114" t="str">
        <f t="shared" ca="1" si="6"/>
        <v/>
      </c>
      <c r="L13" s="114" t="str">
        <f t="shared" ca="1" si="6"/>
        <v/>
      </c>
      <c r="M13" s="114" t="str">
        <f t="shared" ca="1" si="6"/>
        <v/>
      </c>
      <c r="N13" s="114" t="str">
        <f t="shared" ca="1" si="6"/>
        <v/>
      </c>
      <c r="O13" s="114" t="str">
        <f t="shared" ca="1" si="6"/>
        <v/>
      </c>
      <c r="P13" s="114" t="str">
        <f t="shared" ca="1" si="6"/>
        <v/>
      </c>
      <c r="Q13" s="114" t="str">
        <f t="shared" ca="1" si="6"/>
        <v/>
      </c>
      <c r="R13" s="114" t="str">
        <f t="shared" ca="1" si="6"/>
        <v/>
      </c>
      <c r="S13" s="114" t="str">
        <f t="shared" ca="1" si="6"/>
        <v/>
      </c>
      <c r="T13" s="114" t="str">
        <f t="shared" ca="1" si="6"/>
        <v/>
      </c>
      <c r="U13" s="114" t="str">
        <f t="shared" ca="1" si="6"/>
        <v/>
      </c>
      <c r="V13" s="114" t="str">
        <f t="shared" ca="1" si="6"/>
        <v/>
      </c>
      <c r="W13" s="114" t="str">
        <f t="shared" ca="1" si="6"/>
        <v/>
      </c>
      <c r="X13" s="114" t="str">
        <f t="shared" ca="1" si="6"/>
        <v/>
      </c>
      <c r="Y13" s="114" t="str">
        <f t="shared" ca="1" si="6"/>
        <v/>
      </c>
      <c r="Z13" s="114" t="str">
        <f t="shared" ca="1" si="6"/>
        <v/>
      </c>
      <c r="AA13" s="114" t="str">
        <f t="shared" ca="1" si="6"/>
        <v/>
      </c>
      <c r="AB13" s="114" t="str">
        <f t="shared" ca="1" si="6"/>
        <v/>
      </c>
      <c r="AC13" s="114" t="str">
        <f t="shared" ca="1" si="6"/>
        <v/>
      </c>
      <c r="AD13" s="114" t="str">
        <f t="shared" ca="1" si="6"/>
        <v/>
      </c>
      <c r="AE13" s="114" t="str">
        <f t="shared" ca="1" si="6"/>
        <v/>
      </c>
      <c r="AF13" s="114" t="str">
        <f t="shared" ca="1" si="6"/>
        <v/>
      </c>
      <c r="AG13" s="113" t="str">
        <f t="shared" ca="1" si="6"/>
        <v/>
      </c>
      <c r="AH13" s="119" t="str">
        <f t="shared" ca="1" si="6"/>
        <v/>
      </c>
      <c r="AI13" s="104"/>
      <c r="AJ13" s="19"/>
      <c r="AK13" s="19"/>
      <c r="AL13" s="20"/>
      <c r="AM13" s="99"/>
      <c r="AN13" s="99"/>
    </row>
    <row r="14" spans="2:46" ht="36.75" customHeight="1" thickBot="1">
      <c r="B14" s="5"/>
      <c r="C14" s="112" t="s">
        <v>33</v>
      </c>
      <c r="D14" s="118" t="str">
        <f ca="1">IF(D78=0,"",D78/24)</f>
        <v/>
      </c>
      <c r="E14" s="118" t="str">
        <f t="shared" ref="E14:AH14" ca="1" si="7">IF(E78=0,"",E78/24)</f>
        <v/>
      </c>
      <c r="F14" s="118" t="str">
        <f t="shared" ca="1" si="7"/>
        <v/>
      </c>
      <c r="G14" s="118" t="str">
        <f t="shared" ca="1" si="7"/>
        <v/>
      </c>
      <c r="H14" s="118" t="str">
        <f t="shared" ca="1" si="7"/>
        <v/>
      </c>
      <c r="I14" s="118" t="str">
        <f t="shared" ca="1" si="7"/>
        <v/>
      </c>
      <c r="J14" s="118" t="str">
        <f t="shared" ca="1" si="7"/>
        <v/>
      </c>
      <c r="K14" s="118" t="str">
        <f t="shared" ca="1" si="7"/>
        <v/>
      </c>
      <c r="L14" s="118" t="str">
        <f t="shared" ca="1" si="7"/>
        <v/>
      </c>
      <c r="M14" s="118" t="str">
        <f t="shared" ca="1" si="7"/>
        <v/>
      </c>
      <c r="N14" s="118" t="str">
        <f t="shared" ca="1" si="7"/>
        <v/>
      </c>
      <c r="O14" s="118" t="str">
        <f t="shared" ca="1" si="7"/>
        <v/>
      </c>
      <c r="P14" s="118" t="str">
        <f t="shared" ca="1" si="7"/>
        <v/>
      </c>
      <c r="Q14" s="118" t="str">
        <f t="shared" ca="1" si="7"/>
        <v/>
      </c>
      <c r="R14" s="118" t="str">
        <f t="shared" ca="1" si="7"/>
        <v/>
      </c>
      <c r="S14" s="118" t="str">
        <f t="shared" ca="1" si="7"/>
        <v/>
      </c>
      <c r="T14" s="118" t="str">
        <f t="shared" ca="1" si="7"/>
        <v/>
      </c>
      <c r="U14" s="118" t="str">
        <f t="shared" ca="1" si="7"/>
        <v/>
      </c>
      <c r="V14" s="118" t="str">
        <f t="shared" ca="1" si="7"/>
        <v/>
      </c>
      <c r="W14" s="118" t="str">
        <f t="shared" ca="1" si="7"/>
        <v/>
      </c>
      <c r="X14" s="118" t="str">
        <f t="shared" ca="1" si="7"/>
        <v/>
      </c>
      <c r="Y14" s="118" t="str">
        <f t="shared" ca="1" si="7"/>
        <v/>
      </c>
      <c r="Z14" s="118" t="str">
        <f t="shared" ca="1" si="7"/>
        <v/>
      </c>
      <c r="AA14" s="118" t="str">
        <f t="shared" ca="1" si="7"/>
        <v/>
      </c>
      <c r="AB14" s="118" t="str">
        <f t="shared" ca="1" si="7"/>
        <v/>
      </c>
      <c r="AC14" s="118" t="str">
        <f t="shared" ca="1" si="7"/>
        <v/>
      </c>
      <c r="AD14" s="118" t="str">
        <f t="shared" ca="1" si="7"/>
        <v/>
      </c>
      <c r="AE14" s="118" t="str">
        <f t="shared" ca="1" si="7"/>
        <v/>
      </c>
      <c r="AF14" s="118" t="str">
        <f t="shared" ca="1" si="7"/>
        <v/>
      </c>
      <c r="AG14" s="118" t="str">
        <f t="shared" ca="1" si="7"/>
        <v/>
      </c>
      <c r="AH14" s="118" t="str">
        <f t="shared" ca="1" si="7"/>
        <v/>
      </c>
      <c r="AI14" s="105"/>
      <c r="AJ14" s="21"/>
      <c r="AK14"/>
      <c r="AL14" s="22"/>
      <c r="AO14" s="123"/>
    </row>
    <row r="15" spans="2:46" ht="36.75" customHeight="1" thickTop="1">
      <c r="B15" s="6" t="s">
        <v>34</v>
      </c>
      <c r="C15" s="14"/>
      <c r="D15" s="116" t="str">
        <f ca="1">IF(TODAY()&gt;=D56,IF(COUNT(D21:D32)=0,IF(OR(D6="sub",D6="ned"),"",MAX(0,D51-(D74+D78))),""),"")</f>
        <v/>
      </c>
      <c r="E15" s="116"/>
      <c r="F15" s="116"/>
      <c r="G15" s="116"/>
      <c r="H15" s="116" t="str">
        <f ca="1">IF(TODAY()&gt;=H56,IF(COUNT(H21:H32)=0,IF(OR(H6="sub",H6="ned"),"",MAX(0,D51-(H74+H78))),""),"")</f>
        <v/>
      </c>
      <c r="I15" s="116" t="str">
        <f ca="1">IF(TODAY()&gt;=I56,IF(COUNT(I21:I32)=0,IF(OR(I6="sub",I6="ned"),"",MAX(0,D51-(I74+I78))),""),"")</f>
        <v/>
      </c>
      <c r="J15" s="116" t="str">
        <f ca="1">IF(TODAY()&gt;=J56,IF(COUNT(J21:J32)=0,IF(OR(J6="sub",J6="ned"),"",MAX(0,D51-(J74+J78))),""),"")</f>
        <v/>
      </c>
      <c r="K15" s="116" t="str">
        <f ca="1">IF(TODAY()&gt;=K56,IF(COUNT(K21:K32)=0,IF(OR(K6="sub",K6="ned"),"",MAX(0,D51-(K74+K78))),""),"")</f>
        <v/>
      </c>
      <c r="L15" s="116" t="str">
        <f ca="1">IF(TODAY()&gt;=L56,IF(COUNT(L21:L32)=0,IF(OR(L6="sub",L6="ned"),"",MAX(0,D51-(L74+L78))),""),"")</f>
        <v/>
      </c>
      <c r="M15" s="116" t="str">
        <f ca="1">IF(TODAY()&gt;=M56,IF(COUNT(M21:M32)=0,IF(OR(M6="sub",M6="ned"),"",MAX(0,D51-(M74+M78))),""),"")</f>
        <v/>
      </c>
      <c r="N15" s="116" t="str">
        <f ca="1">IF(TODAY()&gt;=N56,IF(COUNT(N21:N32)=0,IF(OR(N6="sub",N6="ned"),"",MAX(0,D51-(N74+N78))),""),"")</f>
        <v/>
      </c>
      <c r="O15" s="116" t="str">
        <f ca="1">IF(TODAY()&gt;=N56,IF(COUNT(O21:O32)=0,IF(OR(O6="sub",O6="ned"),"",MAX(0,D51-(O74+O78))),""),"")</f>
        <v/>
      </c>
      <c r="P15" s="116" t="str">
        <f ca="1">IF(TODAY()&gt;=P56,IF(COUNT(P21:P32)=0,IF(OR(P6="sub",P6="ned"),"",MAX(0,D51-(P74+P78))),""),"")</f>
        <v/>
      </c>
      <c r="Q15" s="116" t="str">
        <f ca="1">IF(TODAY()&gt;=Q56,IF(COUNT(Q21:Q32)=0,IF(OR(Q6="sub",Q6="ned"),"",MAX(0,D51-(Q74+Q78))),""),"")</f>
        <v/>
      </c>
      <c r="R15" s="116" t="str">
        <f ca="1">IF(TODAY()&gt;=R56,IF(COUNT(R21:R32)=0,IF(OR(R6="sub",R6="ned"),"",MAX(0,D51-(R74+R78))),""),"")</f>
        <v/>
      </c>
      <c r="S15" s="116" t="str">
        <f ca="1">IF(TODAY()&gt;=S56,IF(COUNT(S21:S32)=0,IF(OR(S6="sub",S6="ned"),"",MAX(0,D51-(S74+S78))),""),"")</f>
        <v/>
      </c>
      <c r="T15" s="116" t="str">
        <f ca="1">IF(TODAY()&gt;=T56,IF(COUNT(T21:T32)=0,IF(OR(T6="sub",T6="ned"),"",MAX(0,D51-(T74+T78))),""),"")</f>
        <v/>
      </c>
      <c r="U15" s="116" t="str">
        <f ca="1">IF(TODAY()&gt;=U56,IF(COUNT(U21:U32)=0,IF(OR(U6="sub",U6="ned"),"",MAX(0,D51-(U74+U78))),""),"")</f>
        <v/>
      </c>
      <c r="V15" s="116" t="str">
        <f ca="1">IF(TODAY()&gt;=V56,IF(COUNT(V21:V32)=0,IF(OR(V6="sub",V6="ned"),"",MAX(0,D51-(V74+V78))),""),"")</f>
        <v/>
      </c>
      <c r="W15" s="116" t="str">
        <f ca="1">IF(TODAY()&gt;=W56,IF(COUNT(W21:W32)=0,IF(OR(W6="sub",W6="ned"),"",MAX(0,D51-(W74+W78))),""),"")</f>
        <v/>
      </c>
      <c r="X15" s="116" t="str">
        <f ca="1">IF(TODAY()&gt;=X56,IF(COUNT(X21:X32)=0,IF(OR(X6="sub",X6="ned"),"",MAX(0,D51-(X74+X78))),""),"")</f>
        <v/>
      </c>
      <c r="Y15" s="116" t="str">
        <f ca="1">IF(TODAY()&gt;=Y56,IF(COUNT(Y21:Y32)=0,IF(OR(Y6="sub",Y6="ned"),"",MAX(0,D51-(Y74+Y78))),""),"")</f>
        <v/>
      </c>
      <c r="Z15" s="116" t="str">
        <f ca="1">IF(TODAY()&gt;=Z56,IF(COUNT(Z21:Z32)=0,IF(OR(Z6="sub",Z6="ned"),"",MAX(0,D51-(Z74+Z78))),""),"")</f>
        <v/>
      </c>
      <c r="AA15" s="116" t="str">
        <f ca="1">IF(TODAY()&gt;=AA56,IF(COUNT(AA21:AA32)=0,IF(OR(AA6="sub",AA6="ned"),"",MAX(0,D51-(AA74+AA78))),""),"")</f>
        <v/>
      </c>
      <c r="AB15" s="116" t="str">
        <f ca="1">IF(TODAY()&gt;=AB56,IF(COUNT(AB21:AB32)=0,IF(OR(AB6="sub",AB6="ned"),"",MAX(0,D51-(AB74+AB78))),""),"")</f>
        <v/>
      </c>
      <c r="AC15" s="116" t="str">
        <f ca="1">IF(TODAY()&gt;=AC56,IF(COUNT(AC21:AC32)=0,IF(OR(AC6="sub",AC6="ned"),"",MAX(0,D51-(AC74+AC78))),""),"")</f>
        <v/>
      </c>
      <c r="AD15" s="116" t="str">
        <f ca="1">IF(TODAY()&gt;=AD56,IF(COUNT(AD21:AD32)=0,IF(OR(AD6="sub",AD6="ned"),"",MAX(0,D51-(AD74+AD78))),""),"")</f>
        <v/>
      </c>
      <c r="AE15" s="116" t="str">
        <f ca="1">IF(TODAY()&gt;=AE56,IF(COUNT(AE21:AE32)=0,IF(OR(AE6="sub",AE6="ned"),"",MAX(0,D51-(AE74+AE78))),""),"")</f>
        <v/>
      </c>
      <c r="AF15" s="116" t="str">
        <f ca="1">IF(TODAY()&gt;=AF56,IF(AF8="","",IF(COUNT(AF21:AF32)=0,IF(OR(AF6="sub",AF6="ned"),"",MAX(0,D51-(AF74+AF78))),"")),"")</f>
        <v/>
      </c>
      <c r="AG15" s="116" t="str">
        <f ca="1">IF(TODAY()&gt;=AG56,IF(AG8="","",IF(COUNT(AG21:AG32)=0,IF(OR(AG6="sub",AG6="ned"),"",MAX(0,D51-(AG74+AG78))),"")),"")</f>
        <v/>
      </c>
      <c r="AH15" s="116" t="str">
        <f ca="1">IF(TODAY()&gt;=AH56,IF(AH8="","",IF(COUNT(AH21:AH32)=0,IF(OR(AH6="sub",AH6="ned"),"",MAX(0,D51-(AH74+AH78))),"")),"")</f>
        <v/>
      </c>
      <c r="AI15" s="16"/>
      <c r="AJ15" s="17"/>
      <c r="AK15" s="61"/>
      <c r="AL15" s="18"/>
      <c r="AM15" s="99"/>
    </row>
    <row r="16" spans="2:46" ht="36.75" customHeight="1">
      <c r="B16" s="7" t="s">
        <v>57</v>
      </c>
      <c r="C16" s="12"/>
      <c r="D16" s="58" t="str">
        <f ca="1">IF(D15="","",D51)</f>
        <v/>
      </c>
      <c r="E16" s="58"/>
      <c r="F16" s="58"/>
      <c r="G16" s="58"/>
      <c r="H16" s="58" t="str">
        <f ca="1">IF(H15="","",D51)</f>
        <v/>
      </c>
      <c r="I16" s="58" t="str">
        <f ca="1">IF(I15="","",D51)</f>
        <v/>
      </c>
      <c r="J16" s="58" t="str">
        <f ca="1">IF(J15="","",D51)</f>
        <v/>
      </c>
      <c r="K16" s="58" t="str">
        <f ca="1">IF(K15="","",D51)</f>
        <v/>
      </c>
      <c r="L16" s="58" t="str">
        <f ca="1">IF(L15="","",D51)</f>
        <v/>
      </c>
      <c r="M16" s="58" t="str">
        <f ca="1">IF(M15="","",D51)</f>
        <v/>
      </c>
      <c r="N16" s="58" t="str">
        <f ca="1">IF(N15="","",D51)</f>
        <v/>
      </c>
      <c r="O16" s="58" t="str">
        <f ca="1">IF(O15="","",D51)</f>
        <v/>
      </c>
      <c r="P16" s="58" t="str">
        <f ca="1">IF(P15="","",D51)</f>
        <v/>
      </c>
      <c r="Q16" s="58" t="str">
        <f ca="1">IF(Q15="","",D51)</f>
        <v/>
      </c>
      <c r="R16" s="58" t="str">
        <f ca="1">IF(R15="","",D51)</f>
        <v/>
      </c>
      <c r="S16" s="58" t="str">
        <f ca="1">IF(S15="","",D51)</f>
        <v/>
      </c>
      <c r="T16" s="58" t="str">
        <f ca="1">IF(T15="","",D51)</f>
        <v/>
      </c>
      <c r="U16" s="58" t="str">
        <f ca="1">IF(U15="","",D51)</f>
        <v/>
      </c>
      <c r="V16" s="58" t="str">
        <f ca="1">IF(V15="","",D51)</f>
        <v/>
      </c>
      <c r="W16" s="58" t="str">
        <f ca="1">IF(W15="","",D51)</f>
        <v/>
      </c>
      <c r="X16" s="58" t="str">
        <f ca="1">IF(X15="","",D51)</f>
        <v/>
      </c>
      <c r="Y16" s="58" t="str">
        <f ca="1">IF(Y15="","",D51)</f>
        <v/>
      </c>
      <c r="Z16" s="58" t="str">
        <f ca="1">IF(Z15="","",D51)</f>
        <v/>
      </c>
      <c r="AA16" s="58" t="str">
        <f ca="1">IF(AA15="","",D51)</f>
        <v/>
      </c>
      <c r="AB16" s="58" t="str">
        <f ca="1">IF(AB15="","",D51)</f>
        <v/>
      </c>
      <c r="AC16" s="58" t="str">
        <f ca="1">IF(AC15="","",D51)</f>
        <v/>
      </c>
      <c r="AD16" s="58" t="str">
        <f ca="1">IF(AD15="","",D51)</f>
        <v/>
      </c>
      <c r="AE16" s="58" t="str">
        <f ca="1">IF(AE15="","",D51)</f>
        <v/>
      </c>
      <c r="AF16" s="58" t="str">
        <f ca="1">IF(AF15="","",D51)</f>
        <v/>
      </c>
      <c r="AG16" s="58" t="str">
        <f ca="1">IF(AG15="","",D51)</f>
        <v/>
      </c>
      <c r="AH16" s="58" t="str">
        <f ca="1">IF(AH15="","",D51)</f>
        <v/>
      </c>
      <c r="AI16" s="82"/>
      <c r="AJ16" s="75">
        <f ca="1">SUM(D16:AH16)</f>
        <v>0</v>
      </c>
      <c r="AK16" s="75"/>
      <c r="AL16" s="76"/>
    </row>
    <row r="17" spans="2:38" ht="36.75" customHeight="1">
      <c r="B17" s="7" t="s">
        <v>59</v>
      </c>
      <c r="C17" s="12"/>
      <c r="D17" s="65" t="str">
        <f>IF(ISBLANK(UPIS!D31),"",UPIS!D31)</f>
        <v/>
      </c>
      <c r="E17" s="65" t="str">
        <f>IF(ISBLANK(UPIS!E31),"",UPIS!E31)</f>
        <v/>
      </c>
      <c r="F17" s="65" t="str">
        <f>IF(ISBLANK(UPIS!F31),"",UPIS!F31)</f>
        <v/>
      </c>
      <c r="G17" s="65" t="str">
        <f>IF(ISBLANK(UPIS!G31),"",UPIS!G31)</f>
        <v/>
      </c>
      <c r="H17" s="65" t="str">
        <f>IF(ISBLANK(UPIS!H31),"",UPIS!H31)</f>
        <v/>
      </c>
      <c r="I17" s="65" t="str">
        <f>IF(ISBLANK(UPIS!I31),"",UPIS!I31)</f>
        <v/>
      </c>
      <c r="J17" s="65" t="str">
        <f>IF(ISBLANK(UPIS!J31),"",UPIS!J31)</f>
        <v/>
      </c>
      <c r="K17" s="65" t="str">
        <f>IF(ISBLANK(UPIS!K31),"",UPIS!K31)</f>
        <v/>
      </c>
      <c r="L17" s="65" t="str">
        <f>IF(ISBLANK(UPIS!L31),"",UPIS!L31)</f>
        <v/>
      </c>
      <c r="M17" s="65" t="str">
        <f>IF(ISBLANK(UPIS!M31),"",UPIS!M31)</f>
        <v/>
      </c>
      <c r="N17" s="65" t="str">
        <f>IF(ISBLANK(UPIS!N31),"",UPIS!N31)</f>
        <v/>
      </c>
      <c r="O17" s="65" t="str">
        <f>IF(ISBLANK(UPIS!O31),"",UPIS!O31)</f>
        <v/>
      </c>
      <c r="P17" s="65" t="str">
        <f>IF(ISBLANK(UPIS!P31),"",UPIS!P31)</f>
        <v/>
      </c>
      <c r="Q17" s="65" t="str">
        <f>IF(ISBLANK(UPIS!Q31),"",UPIS!Q31)</f>
        <v/>
      </c>
      <c r="R17" s="65" t="str">
        <f>IF(ISBLANK(UPIS!R31),"",UPIS!R31)</f>
        <v/>
      </c>
      <c r="S17" s="65" t="str">
        <f>IF(ISBLANK(UPIS!S31),"",UPIS!S31)</f>
        <v/>
      </c>
      <c r="T17" s="65" t="str">
        <f>IF(ISBLANK(UPIS!T31),"",UPIS!T31)</f>
        <v/>
      </c>
      <c r="U17" s="65" t="str">
        <f>IF(ISBLANK(UPIS!U31),"",UPIS!U31)</f>
        <v/>
      </c>
      <c r="V17" s="65" t="str">
        <f>IF(ISBLANK(UPIS!V31),"",UPIS!V31)</f>
        <v/>
      </c>
      <c r="W17" s="65" t="str">
        <f>IF(ISBLANK(UPIS!W31),"",UPIS!W31)</f>
        <v/>
      </c>
      <c r="X17" s="65" t="str">
        <f>IF(ISBLANK(UPIS!X31),"",UPIS!X31)</f>
        <v/>
      </c>
      <c r="Y17" s="65" t="str">
        <f>IF(ISBLANK(UPIS!Y31),"",UPIS!Y31)</f>
        <v/>
      </c>
      <c r="Z17" s="65" t="str">
        <f>IF(ISBLANK(UPIS!Z31),"",UPIS!Z31)</f>
        <v/>
      </c>
      <c r="AA17" s="65" t="str">
        <f>IF(ISBLANK(UPIS!AA31),"",UPIS!AA31)</f>
        <v/>
      </c>
      <c r="AB17" s="65" t="str">
        <f>IF(ISBLANK(UPIS!AB31),"",UPIS!AB31)</f>
        <v/>
      </c>
      <c r="AC17" s="65" t="str">
        <f>IF(ISBLANK(UPIS!AC31),"",UPIS!AC31)</f>
        <v/>
      </c>
      <c r="AD17" s="65" t="str">
        <f>IF(ISBLANK(UPIS!AD31),"",UPIS!AD31)</f>
        <v/>
      </c>
      <c r="AE17" s="65" t="str">
        <f>IF(ISBLANK(UPIS!AE31),"",UPIS!AE31)</f>
        <v/>
      </c>
      <c r="AF17" s="65" t="str">
        <f>IF(ISBLANK(UPIS!AF31),"",UPIS!AF31)</f>
        <v/>
      </c>
      <c r="AG17" s="65" t="str">
        <f>IF(ISBLANK(UPIS!AG31),"",UPIS!AG31)</f>
        <v/>
      </c>
      <c r="AH17" s="65" t="str">
        <f>IF(ISBLANK(UPIS!AH31),"",UPIS!AH31)</f>
        <v/>
      </c>
      <c r="AI17" s="74"/>
      <c r="AJ17" s="75">
        <f>SUM(D17:AH17)</f>
        <v>0</v>
      </c>
      <c r="AK17" s="75"/>
      <c r="AL17" s="76"/>
    </row>
    <row r="18" spans="2:38" ht="36.75" customHeight="1">
      <c r="B18" s="7" t="s">
        <v>58</v>
      </c>
      <c r="C18" s="12"/>
      <c r="D18" s="65" t="str">
        <f>IF(ISBLANK(UPIS!D32),"",UPIS!D32)</f>
        <v/>
      </c>
      <c r="E18" s="65" t="str">
        <f>IF(ISBLANK(UPIS!E32),"",UPIS!E32)</f>
        <v/>
      </c>
      <c r="F18" s="65" t="str">
        <f>IF(ISBLANK(UPIS!F32),"",UPIS!F32)</f>
        <v/>
      </c>
      <c r="G18" s="65" t="str">
        <f>IF(ISBLANK(UPIS!G32),"",UPIS!G32)</f>
        <v/>
      </c>
      <c r="H18" s="65" t="str">
        <f>IF(ISBLANK(UPIS!H32),"",UPIS!H32)</f>
        <v/>
      </c>
      <c r="I18" s="65" t="str">
        <f>IF(ISBLANK(UPIS!I32),"",UPIS!I32)</f>
        <v/>
      </c>
      <c r="J18" s="65" t="str">
        <f>IF(ISBLANK(UPIS!J32),"",UPIS!J32)</f>
        <v/>
      </c>
      <c r="K18" s="65" t="str">
        <f>IF(ISBLANK(UPIS!K32),"",UPIS!K32)</f>
        <v/>
      </c>
      <c r="L18" s="65" t="str">
        <f>IF(ISBLANK(UPIS!L32),"",UPIS!L32)</f>
        <v/>
      </c>
      <c r="M18" s="65" t="str">
        <f>IF(ISBLANK(UPIS!M32),"",UPIS!M32)</f>
        <v/>
      </c>
      <c r="N18" s="65" t="str">
        <f>IF(ISBLANK(UPIS!N32),"",UPIS!N32)</f>
        <v/>
      </c>
      <c r="O18" s="65" t="str">
        <f>IF(ISBLANK(UPIS!O32),"",UPIS!O32)</f>
        <v/>
      </c>
      <c r="P18" s="65" t="str">
        <f>IF(ISBLANK(UPIS!P32),"",UPIS!P32)</f>
        <v/>
      </c>
      <c r="Q18" s="65" t="str">
        <f>IF(ISBLANK(UPIS!Q32),"",UPIS!Q32)</f>
        <v/>
      </c>
      <c r="R18" s="65" t="str">
        <f>IF(ISBLANK(UPIS!R32),"",UPIS!R32)</f>
        <v/>
      </c>
      <c r="S18" s="65" t="str">
        <f>IF(ISBLANK(UPIS!S32),"",UPIS!S32)</f>
        <v/>
      </c>
      <c r="T18" s="65" t="str">
        <f>IF(ISBLANK(UPIS!T32),"",UPIS!T32)</f>
        <v/>
      </c>
      <c r="U18" s="65" t="str">
        <f>IF(ISBLANK(UPIS!U32),"",UPIS!U32)</f>
        <v/>
      </c>
      <c r="V18" s="65" t="str">
        <f>IF(ISBLANK(UPIS!V32),"",UPIS!V32)</f>
        <v/>
      </c>
      <c r="W18" s="65" t="str">
        <f>IF(ISBLANK(UPIS!W32),"",UPIS!W32)</f>
        <v/>
      </c>
      <c r="X18" s="65" t="str">
        <f>IF(ISBLANK(UPIS!X32),"",UPIS!X32)</f>
        <v/>
      </c>
      <c r="Y18" s="65" t="str">
        <f>IF(ISBLANK(UPIS!Y32),"",UPIS!Y32)</f>
        <v/>
      </c>
      <c r="Z18" s="65" t="str">
        <f>IF(ISBLANK(UPIS!Z32),"",UPIS!Z32)</f>
        <v/>
      </c>
      <c r="AA18" s="65" t="str">
        <f>IF(ISBLANK(UPIS!AA32),"",UPIS!AA32)</f>
        <v/>
      </c>
      <c r="AB18" s="65" t="str">
        <f>IF(ISBLANK(UPIS!AB32),"",UPIS!AB32)</f>
        <v/>
      </c>
      <c r="AC18" s="65" t="str">
        <f>IF(ISBLANK(UPIS!AC32),"",UPIS!AC32)</f>
        <v/>
      </c>
      <c r="AD18" s="65" t="str">
        <f>IF(ISBLANK(UPIS!AD32),"",UPIS!AD32)</f>
        <v/>
      </c>
      <c r="AE18" s="65" t="str">
        <f>IF(ISBLANK(UPIS!AE32),"",UPIS!AE32)</f>
        <v/>
      </c>
      <c r="AF18" s="65" t="str">
        <f>IF(ISBLANK(UPIS!AF32),"",UPIS!AF32)</f>
        <v/>
      </c>
      <c r="AG18" s="65" t="str">
        <f>IF(ISBLANK(UPIS!AG32),"",UPIS!AG32)</f>
        <v/>
      </c>
      <c r="AH18" s="65" t="str">
        <f>IF(ISBLANK(UPIS!AH32),"",UPIS!AH32)</f>
        <v/>
      </c>
      <c r="AI18" s="74"/>
      <c r="AJ18" s="75">
        <f>SUM(D18:AH18)</f>
        <v>0</v>
      </c>
      <c r="AK18" s="77"/>
      <c r="AL18" s="78"/>
    </row>
    <row r="19" spans="2:38" ht="36.75" customHeight="1">
      <c r="B19" s="7" t="s">
        <v>35</v>
      </c>
      <c r="C19" s="12"/>
      <c r="D19" s="65" t="str">
        <f>IF(ISBLANK(UPIS!D17),"",UPIS!D17)</f>
        <v/>
      </c>
      <c r="E19" s="65" t="str">
        <f>IF(ISBLANK(UPIS!E17),"",UPIS!E17)</f>
        <v/>
      </c>
      <c r="F19" s="65" t="str">
        <f>IF(ISBLANK(UPIS!F17),"",UPIS!F17)</f>
        <v/>
      </c>
      <c r="G19" s="65" t="str">
        <f>IF(ISBLANK(UPIS!G17),"",UPIS!G17)</f>
        <v/>
      </c>
      <c r="H19" s="65" t="str">
        <f>IF(ISBLANK(UPIS!H17),"",UPIS!H17)</f>
        <v/>
      </c>
      <c r="I19" s="65" t="str">
        <f>IF(ISBLANK(UPIS!I17),"",UPIS!I17)</f>
        <v/>
      </c>
      <c r="J19" s="65" t="str">
        <f>IF(ISBLANK(UPIS!J17),"",UPIS!J17)</f>
        <v/>
      </c>
      <c r="K19" s="65" t="str">
        <f>IF(ISBLANK(UPIS!K17),"",UPIS!K17)</f>
        <v/>
      </c>
      <c r="L19" s="65" t="str">
        <f>IF(ISBLANK(UPIS!L17),"",UPIS!L17)</f>
        <v/>
      </c>
      <c r="M19" s="65" t="str">
        <f>IF(ISBLANK(UPIS!M17),"",UPIS!M17)</f>
        <v/>
      </c>
      <c r="N19" s="65" t="str">
        <f>IF(ISBLANK(UPIS!N17),"",UPIS!N17)</f>
        <v/>
      </c>
      <c r="O19" s="65" t="str">
        <f>IF(ISBLANK(UPIS!O17),"",UPIS!O17)</f>
        <v/>
      </c>
      <c r="P19" s="65" t="str">
        <f>IF(ISBLANK(UPIS!P17),"",UPIS!P17)</f>
        <v/>
      </c>
      <c r="Q19" s="65" t="str">
        <f>IF(ISBLANK(UPIS!Q17),"",UPIS!Q17)</f>
        <v/>
      </c>
      <c r="R19" s="65" t="str">
        <f>IF(ISBLANK(UPIS!R17),"",UPIS!R17)</f>
        <v/>
      </c>
      <c r="S19" s="65" t="str">
        <f>IF(ISBLANK(UPIS!S17),"",UPIS!S17)</f>
        <v/>
      </c>
      <c r="T19" s="65" t="str">
        <f>IF(ISBLANK(UPIS!T17),"",UPIS!T17)</f>
        <v/>
      </c>
      <c r="U19" s="65" t="str">
        <f>IF(ISBLANK(UPIS!U17),"",UPIS!U17)</f>
        <v/>
      </c>
      <c r="V19" s="65" t="str">
        <f>IF(ISBLANK(UPIS!V17),"",UPIS!V17)</f>
        <v/>
      </c>
      <c r="W19" s="65" t="str">
        <f>IF(ISBLANK(UPIS!W17),"",UPIS!W17)</f>
        <v/>
      </c>
      <c r="X19" s="65" t="str">
        <f>IF(ISBLANK(UPIS!X17),"",UPIS!X17)</f>
        <v/>
      </c>
      <c r="Y19" s="65" t="str">
        <f>IF(ISBLANK(UPIS!Y17),"",UPIS!Y17)</f>
        <v/>
      </c>
      <c r="Z19" s="65" t="str">
        <f>IF(ISBLANK(UPIS!Z17),"",UPIS!Z17)</f>
        <v/>
      </c>
      <c r="AA19" s="65" t="str">
        <f>IF(ISBLANK(UPIS!AA17),"",UPIS!AA17)</f>
        <v/>
      </c>
      <c r="AB19" s="65" t="str">
        <f>IF(ISBLANK(UPIS!AB17),"",UPIS!AB17)</f>
        <v/>
      </c>
      <c r="AC19" s="65" t="str">
        <f>IF(ISBLANK(UPIS!AC17),"",UPIS!AC17)</f>
        <v/>
      </c>
      <c r="AD19" s="65" t="str">
        <f>IF(ISBLANK(UPIS!AD17),"",UPIS!AD17)</f>
        <v/>
      </c>
      <c r="AE19" s="65" t="str">
        <f>IF(ISBLANK(UPIS!AE17),"",UPIS!AE17)</f>
        <v/>
      </c>
      <c r="AF19" s="65" t="str">
        <f>IF(ISBLANK(UPIS!AF17),"",UPIS!AF17)</f>
        <v/>
      </c>
      <c r="AG19" s="65" t="str">
        <f>IF(ISBLANK(UPIS!AG17),"",UPIS!AG17)</f>
        <v/>
      </c>
      <c r="AH19" s="65" t="str">
        <f>IF(ISBLANK(UPIS!AH17),"",UPIS!AH17)</f>
        <v/>
      </c>
      <c r="AI19" s="74"/>
      <c r="AJ19" s="75">
        <f>SUM(D19:AH19)</f>
        <v>0</v>
      </c>
      <c r="AK19" s="77"/>
      <c r="AL19" s="78"/>
    </row>
    <row r="20" spans="2:38" ht="36.75" customHeight="1">
      <c r="B20" s="23" t="s">
        <v>36</v>
      </c>
      <c r="C20" s="12"/>
      <c r="D20" s="65" t="str">
        <f>IF(ISBLANK(UPIS!D18),"",UPIS!D18)</f>
        <v/>
      </c>
      <c r="E20" s="65" t="str">
        <f>IF(ISBLANK(UPIS!E18),"",UPIS!E18)</f>
        <v/>
      </c>
      <c r="F20" s="65" t="str">
        <f>IF(ISBLANK(UPIS!F18),"",UPIS!F18)</f>
        <v/>
      </c>
      <c r="G20" s="65" t="str">
        <f>IF(ISBLANK(UPIS!G18),"",UPIS!G18)</f>
        <v/>
      </c>
      <c r="H20" s="65" t="str">
        <f>IF(ISBLANK(UPIS!H18),"",UPIS!H18)</f>
        <v/>
      </c>
      <c r="I20" s="65" t="str">
        <f>IF(ISBLANK(UPIS!I18),"",UPIS!I18)</f>
        <v/>
      </c>
      <c r="J20" s="65" t="str">
        <f>IF(ISBLANK(UPIS!J18),"",UPIS!J18)</f>
        <v/>
      </c>
      <c r="K20" s="65" t="str">
        <f>IF(ISBLANK(UPIS!K18),"",UPIS!K18)</f>
        <v/>
      </c>
      <c r="L20" s="65" t="str">
        <f>IF(ISBLANK(UPIS!L18),"",UPIS!L18)</f>
        <v/>
      </c>
      <c r="M20" s="65" t="str">
        <f>IF(ISBLANK(UPIS!M18),"",UPIS!M18)</f>
        <v/>
      </c>
      <c r="N20" s="65" t="str">
        <f>IF(ISBLANK(UPIS!N18),"",UPIS!N18)</f>
        <v/>
      </c>
      <c r="O20" s="65" t="str">
        <f>IF(ISBLANK(UPIS!O18),"",UPIS!O18)</f>
        <v/>
      </c>
      <c r="P20" s="65" t="str">
        <f>IF(ISBLANK(UPIS!P18),"",UPIS!P18)</f>
        <v/>
      </c>
      <c r="Q20" s="65" t="str">
        <f>IF(ISBLANK(UPIS!Q18),"",UPIS!Q18)</f>
        <v/>
      </c>
      <c r="R20" s="65" t="str">
        <f>IF(ISBLANK(UPIS!R18),"",UPIS!R18)</f>
        <v/>
      </c>
      <c r="S20" s="65" t="str">
        <f>IF(ISBLANK(UPIS!S18),"",UPIS!S18)</f>
        <v/>
      </c>
      <c r="T20" s="65" t="str">
        <f>IF(ISBLANK(UPIS!T18),"",UPIS!T18)</f>
        <v/>
      </c>
      <c r="U20" s="65" t="str">
        <f>IF(ISBLANK(UPIS!U18),"",UPIS!U18)</f>
        <v/>
      </c>
      <c r="V20" s="65" t="str">
        <f>IF(ISBLANK(UPIS!V18),"",UPIS!V18)</f>
        <v/>
      </c>
      <c r="W20" s="65" t="str">
        <f>IF(ISBLANK(UPIS!W18),"",UPIS!W18)</f>
        <v/>
      </c>
      <c r="X20" s="65" t="str">
        <f>IF(ISBLANK(UPIS!X18),"",UPIS!X18)</f>
        <v/>
      </c>
      <c r="Y20" s="65" t="str">
        <f>IF(ISBLANK(UPIS!Y18),"",UPIS!Y18)</f>
        <v/>
      </c>
      <c r="Z20" s="65" t="str">
        <f>IF(ISBLANK(UPIS!Z18),"",UPIS!Z18)</f>
        <v/>
      </c>
      <c r="AA20" s="65" t="str">
        <f>IF(ISBLANK(UPIS!AA18),"",UPIS!AA18)</f>
        <v/>
      </c>
      <c r="AB20" s="65" t="str">
        <f>IF(ISBLANK(UPIS!AB18),"",UPIS!AB18)</f>
        <v/>
      </c>
      <c r="AC20" s="65" t="str">
        <f>IF(ISBLANK(UPIS!AC18),"",UPIS!AC18)</f>
        <v/>
      </c>
      <c r="AD20" s="65" t="str">
        <f>IF(ISBLANK(UPIS!AD18),"",UPIS!AD18)</f>
        <v/>
      </c>
      <c r="AE20" s="65" t="str">
        <f>IF(ISBLANK(UPIS!AE18),"",UPIS!AE18)</f>
        <v/>
      </c>
      <c r="AF20" s="65" t="str">
        <f>IF(ISBLANK(UPIS!AF18),"",UPIS!AF18)</f>
        <v/>
      </c>
      <c r="AG20" s="65" t="str">
        <f>IF(ISBLANK(UPIS!AG18),"",UPIS!AG18)</f>
        <v/>
      </c>
      <c r="AH20" s="65" t="str">
        <f>IF(ISBLANK(UPIS!AH18),"",UPIS!AH18)</f>
        <v/>
      </c>
      <c r="AI20" s="74"/>
      <c r="AJ20" s="75">
        <v>0</v>
      </c>
      <c r="AK20" s="77"/>
      <c r="AL20" s="78"/>
    </row>
    <row r="21" spans="2:38" ht="36.75" customHeight="1">
      <c r="B21" s="23" t="s">
        <v>37</v>
      </c>
      <c r="C21" s="12"/>
      <c r="D21" s="65" t="str">
        <f>IF(ISBLANK(UPIS!D19),"",UPIS!D19)</f>
        <v/>
      </c>
      <c r="E21" s="65" t="str">
        <f>IF(ISBLANK(UPIS!E19),"",UPIS!E19)</f>
        <v/>
      </c>
      <c r="F21" s="65" t="str">
        <f>IF(ISBLANK(UPIS!F19),"",UPIS!F19)</f>
        <v/>
      </c>
      <c r="G21" s="65" t="str">
        <f>IF(ISBLANK(UPIS!G19),"",UPIS!G19)</f>
        <v/>
      </c>
      <c r="H21" s="65" t="str">
        <f>IF(ISBLANK(UPIS!H19),"",UPIS!H19)</f>
        <v/>
      </c>
      <c r="I21" s="65" t="str">
        <f>IF(ISBLANK(UPIS!I19),"",UPIS!I19)</f>
        <v/>
      </c>
      <c r="J21" s="65" t="str">
        <f>IF(ISBLANK(UPIS!J19),"",UPIS!J19)</f>
        <v/>
      </c>
      <c r="K21" s="65" t="str">
        <f>IF(ISBLANK(UPIS!K19),"",UPIS!K19)</f>
        <v/>
      </c>
      <c r="L21" s="65" t="str">
        <f>IF(ISBLANK(UPIS!L19),"",UPIS!L19)</f>
        <v/>
      </c>
      <c r="M21" s="65" t="str">
        <f>IF(ISBLANK(UPIS!M19),"",UPIS!M19)</f>
        <v/>
      </c>
      <c r="N21" s="65" t="str">
        <f>IF(ISBLANK(UPIS!N19),"",UPIS!N19)</f>
        <v/>
      </c>
      <c r="O21" s="65" t="str">
        <f>IF(ISBLANK(UPIS!O19),"",UPIS!O19)</f>
        <v/>
      </c>
      <c r="P21" s="65" t="str">
        <f>IF(ISBLANK(UPIS!P19),"",UPIS!P19)</f>
        <v/>
      </c>
      <c r="Q21" s="65" t="str">
        <f>IF(ISBLANK(UPIS!Q19),"",UPIS!Q19)</f>
        <v/>
      </c>
      <c r="R21" s="65" t="str">
        <f>IF(ISBLANK(UPIS!R19),"",UPIS!R19)</f>
        <v/>
      </c>
      <c r="S21" s="65" t="str">
        <f>IF(ISBLANK(UPIS!S19),"",UPIS!S19)</f>
        <v/>
      </c>
      <c r="T21" s="65" t="str">
        <f>IF(ISBLANK(UPIS!T19),"",UPIS!T19)</f>
        <v/>
      </c>
      <c r="U21" s="65" t="str">
        <f>IF(ISBLANK(UPIS!U19),"",UPIS!U19)</f>
        <v/>
      </c>
      <c r="V21" s="65" t="str">
        <f>IF(ISBLANK(UPIS!V19),"",UPIS!V19)</f>
        <v/>
      </c>
      <c r="W21" s="65" t="str">
        <f>IF(ISBLANK(UPIS!W19),"",UPIS!W19)</f>
        <v/>
      </c>
      <c r="X21" s="65" t="str">
        <f>IF(ISBLANK(UPIS!X19),"",UPIS!X19)</f>
        <v/>
      </c>
      <c r="Y21" s="65" t="str">
        <f>IF(ISBLANK(UPIS!Y19),"",UPIS!Y19)</f>
        <v/>
      </c>
      <c r="Z21" s="65" t="str">
        <f>IF(ISBLANK(UPIS!Z19),"",UPIS!Z19)</f>
        <v/>
      </c>
      <c r="AA21" s="65" t="str">
        <f>IF(ISBLANK(UPIS!AA19),"",UPIS!AA19)</f>
        <v/>
      </c>
      <c r="AB21" s="65" t="str">
        <f>IF(ISBLANK(UPIS!AB19),"",UPIS!AB19)</f>
        <v/>
      </c>
      <c r="AC21" s="65" t="str">
        <f>IF(ISBLANK(UPIS!AC19),"",UPIS!AC19)</f>
        <v/>
      </c>
      <c r="AD21" s="65" t="str">
        <f>IF(ISBLANK(UPIS!AD19),"",UPIS!AD19)</f>
        <v/>
      </c>
      <c r="AE21" s="65" t="str">
        <f>IF(ISBLANK(UPIS!AE19),"",UPIS!AE19)</f>
        <v/>
      </c>
      <c r="AF21" s="65" t="str">
        <f>IF(ISBLANK(UPIS!AF19),"",UPIS!AF19)</f>
        <v/>
      </c>
      <c r="AG21" s="65" t="str">
        <f>IF(ISBLANK(UPIS!AG19),"",UPIS!AG19)</f>
        <v/>
      </c>
      <c r="AH21" s="65" t="str">
        <f>IF(ISBLANK(UPIS!AH19),"",UPIS!AH19)</f>
        <v/>
      </c>
      <c r="AI21" s="74"/>
      <c r="AJ21" s="75">
        <f t="shared" ref="AJ21:AJ32" si="8">SUM(D21:AH21)</f>
        <v>0</v>
      </c>
      <c r="AK21" s="77"/>
      <c r="AL21" s="78"/>
    </row>
    <row r="22" spans="2:38" ht="36.75" customHeight="1">
      <c r="B22" s="23" t="s">
        <v>38</v>
      </c>
      <c r="C22" s="12"/>
      <c r="D22" s="65" t="str">
        <f>IF(ISBLANK(UPIS!D20),"",UPIS!D20)</f>
        <v/>
      </c>
      <c r="E22" s="65" t="str">
        <f>IF(ISBLANK(UPIS!E20),"",UPIS!E20)</f>
        <v/>
      </c>
      <c r="F22" s="65" t="str">
        <f>IF(ISBLANK(UPIS!F20),"",UPIS!F20)</f>
        <v/>
      </c>
      <c r="G22" s="65" t="str">
        <f>IF(ISBLANK(UPIS!G20),"",UPIS!G20)</f>
        <v/>
      </c>
      <c r="H22" s="65" t="str">
        <f>IF(ISBLANK(UPIS!H20),"",UPIS!H20)</f>
        <v/>
      </c>
      <c r="I22" s="65" t="str">
        <f>IF(ISBLANK(UPIS!I20),"",UPIS!I20)</f>
        <v/>
      </c>
      <c r="J22" s="65" t="str">
        <f>IF(ISBLANK(UPIS!J20),"",UPIS!J20)</f>
        <v/>
      </c>
      <c r="K22" s="65" t="str">
        <f>IF(ISBLANK(UPIS!K20),"",UPIS!K20)</f>
        <v/>
      </c>
      <c r="L22" s="65" t="str">
        <f>IF(ISBLANK(UPIS!L20),"",UPIS!L20)</f>
        <v/>
      </c>
      <c r="M22" s="65" t="str">
        <f>IF(ISBLANK(UPIS!M20),"",UPIS!M20)</f>
        <v/>
      </c>
      <c r="N22" s="65" t="str">
        <f>IF(ISBLANK(UPIS!N20),"",UPIS!N20)</f>
        <v/>
      </c>
      <c r="O22" s="65" t="str">
        <f>IF(ISBLANK(UPIS!O20),"",UPIS!O20)</f>
        <v/>
      </c>
      <c r="P22" s="65" t="str">
        <f>IF(ISBLANK(UPIS!P20),"",UPIS!P20)</f>
        <v/>
      </c>
      <c r="Q22" s="65" t="str">
        <f>IF(ISBLANK(UPIS!Q20),"",UPIS!Q20)</f>
        <v/>
      </c>
      <c r="R22" s="65" t="str">
        <f>IF(ISBLANK(UPIS!R20),"",UPIS!R20)</f>
        <v/>
      </c>
      <c r="S22" s="65" t="str">
        <f>IF(ISBLANK(UPIS!S20),"",UPIS!S20)</f>
        <v/>
      </c>
      <c r="T22" s="65" t="str">
        <f>IF(ISBLANK(UPIS!T20),"",UPIS!T20)</f>
        <v/>
      </c>
      <c r="U22" s="65" t="str">
        <f>IF(ISBLANK(UPIS!U20),"",UPIS!U20)</f>
        <v/>
      </c>
      <c r="V22" s="65" t="str">
        <f>IF(ISBLANK(UPIS!V20),"",UPIS!V20)</f>
        <v/>
      </c>
      <c r="W22" s="65" t="str">
        <f>IF(ISBLANK(UPIS!W20),"",UPIS!W20)</f>
        <v/>
      </c>
      <c r="X22" s="65" t="str">
        <f>IF(ISBLANK(UPIS!X20),"",UPIS!X20)</f>
        <v/>
      </c>
      <c r="Y22" s="65" t="str">
        <f>IF(ISBLANK(UPIS!Y20),"",UPIS!Y20)</f>
        <v/>
      </c>
      <c r="Z22" s="65" t="str">
        <f>IF(ISBLANK(UPIS!Z20),"",UPIS!Z20)</f>
        <v/>
      </c>
      <c r="AA22" s="65" t="str">
        <f>IF(ISBLANK(UPIS!AA20),"",UPIS!AA20)</f>
        <v/>
      </c>
      <c r="AB22" s="65" t="str">
        <f>IF(ISBLANK(UPIS!AB20),"",UPIS!AB20)</f>
        <v/>
      </c>
      <c r="AC22" s="65" t="str">
        <f>IF(ISBLANK(UPIS!AC20),"",UPIS!AC20)</f>
        <v/>
      </c>
      <c r="AD22" s="65" t="str">
        <f>IF(ISBLANK(UPIS!AD20),"",UPIS!AD20)</f>
        <v/>
      </c>
      <c r="AE22" s="65" t="str">
        <f>IF(ISBLANK(UPIS!AE20),"",UPIS!AE20)</f>
        <v/>
      </c>
      <c r="AF22" s="65" t="str">
        <f>IF(ISBLANK(UPIS!AF20),"",UPIS!AF20)</f>
        <v/>
      </c>
      <c r="AG22" s="65" t="str">
        <f>IF(ISBLANK(UPIS!AG20),"",UPIS!AG20)</f>
        <v/>
      </c>
      <c r="AH22" s="65" t="str">
        <f>IF(ISBLANK(UPIS!AH20),"",UPIS!AH20)</f>
        <v/>
      </c>
      <c r="AI22" s="74"/>
      <c r="AJ22" s="75">
        <f t="shared" si="8"/>
        <v>0</v>
      </c>
      <c r="AK22" s="77"/>
      <c r="AL22" s="78"/>
    </row>
    <row r="23" spans="2:38" ht="36.75" customHeight="1">
      <c r="B23" s="7" t="s">
        <v>39</v>
      </c>
      <c r="C23" s="12"/>
      <c r="D23" s="65" t="str">
        <f>IF(ISBLANK(UPIS!D21),"",UPIS!D21)</f>
        <v/>
      </c>
      <c r="E23" s="65" t="str">
        <f>IF(ISBLANK(UPIS!E21),"",UPIS!E21)</f>
        <v/>
      </c>
      <c r="F23" s="65" t="str">
        <f>IF(ISBLANK(UPIS!F21),"",UPIS!F21)</f>
        <v/>
      </c>
      <c r="G23" s="65" t="str">
        <f>IF(ISBLANK(UPIS!G21),"",UPIS!G21)</f>
        <v/>
      </c>
      <c r="H23" s="65" t="str">
        <f>IF(ISBLANK(UPIS!H21),"",UPIS!H21)</f>
        <v/>
      </c>
      <c r="I23" s="65" t="str">
        <f>IF(ISBLANK(UPIS!I21),"",UPIS!I21)</f>
        <v/>
      </c>
      <c r="J23" s="65" t="str">
        <f>IF(ISBLANK(UPIS!J21),"",UPIS!J21)</f>
        <v/>
      </c>
      <c r="K23" s="65" t="str">
        <f>IF(ISBLANK(UPIS!K21),"",UPIS!K21)</f>
        <v/>
      </c>
      <c r="L23" s="65" t="str">
        <f>IF(ISBLANK(UPIS!L21),"",UPIS!L21)</f>
        <v/>
      </c>
      <c r="M23" s="65" t="str">
        <f>IF(ISBLANK(UPIS!M21),"",UPIS!M21)</f>
        <v/>
      </c>
      <c r="N23" s="65" t="str">
        <f>IF(ISBLANK(UPIS!N21),"",UPIS!N21)</f>
        <v/>
      </c>
      <c r="O23" s="65" t="str">
        <f>IF(ISBLANK(UPIS!O21),"",UPIS!O21)</f>
        <v/>
      </c>
      <c r="P23" s="65" t="str">
        <f>IF(ISBLANK(UPIS!P21),"",UPIS!P21)</f>
        <v/>
      </c>
      <c r="Q23" s="65" t="str">
        <f>IF(ISBLANK(UPIS!Q21),"",UPIS!Q21)</f>
        <v/>
      </c>
      <c r="R23" s="65" t="str">
        <f>IF(ISBLANK(UPIS!R21),"",UPIS!R21)</f>
        <v/>
      </c>
      <c r="S23" s="65" t="str">
        <f>IF(ISBLANK(UPIS!S21),"",UPIS!S21)</f>
        <v/>
      </c>
      <c r="T23" s="65" t="str">
        <f>IF(ISBLANK(UPIS!T21),"",UPIS!T21)</f>
        <v/>
      </c>
      <c r="U23" s="65" t="str">
        <f>IF(ISBLANK(UPIS!U21),"",UPIS!U21)</f>
        <v/>
      </c>
      <c r="V23" s="65" t="str">
        <f>IF(ISBLANK(UPIS!V21),"",UPIS!V21)</f>
        <v/>
      </c>
      <c r="W23" s="65" t="str">
        <f>IF(ISBLANK(UPIS!W21),"",UPIS!W21)</f>
        <v/>
      </c>
      <c r="X23" s="65" t="str">
        <f>IF(ISBLANK(UPIS!X21),"",UPIS!X21)</f>
        <v/>
      </c>
      <c r="Y23" s="65" t="str">
        <f>IF(ISBLANK(UPIS!Y21),"",UPIS!Y21)</f>
        <v/>
      </c>
      <c r="Z23" s="65" t="str">
        <f>IF(ISBLANK(UPIS!Z21),"",UPIS!Z21)</f>
        <v/>
      </c>
      <c r="AA23" s="65" t="str">
        <f>IF(ISBLANK(UPIS!AA21),"",UPIS!AA21)</f>
        <v/>
      </c>
      <c r="AB23" s="65" t="str">
        <f>IF(ISBLANK(UPIS!AB21),"",UPIS!AB21)</f>
        <v/>
      </c>
      <c r="AC23" s="65" t="str">
        <f>IF(ISBLANK(UPIS!AC21),"",UPIS!AC21)</f>
        <v/>
      </c>
      <c r="AD23" s="65" t="str">
        <f>IF(ISBLANK(UPIS!AD21),"",UPIS!AD21)</f>
        <v/>
      </c>
      <c r="AE23" s="65" t="str">
        <f>IF(ISBLANK(UPIS!AE21),"",UPIS!AE21)</f>
        <v/>
      </c>
      <c r="AF23" s="65" t="str">
        <f>IF(ISBLANK(UPIS!AF21),"",UPIS!AF21)</f>
        <v/>
      </c>
      <c r="AG23" s="65" t="str">
        <f>IF(ISBLANK(UPIS!AG21),"",UPIS!AG21)</f>
        <v/>
      </c>
      <c r="AH23" s="65" t="str">
        <f>IF(ISBLANK(UPIS!AH21),"",UPIS!AH21)</f>
        <v/>
      </c>
      <c r="AI23" s="74"/>
      <c r="AJ23" s="75">
        <f t="shared" si="8"/>
        <v>0</v>
      </c>
      <c r="AK23" s="77"/>
      <c r="AL23" s="78"/>
    </row>
    <row r="24" spans="2:38" ht="36.75" customHeight="1">
      <c r="B24" s="7" t="s">
        <v>40</v>
      </c>
      <c r="C24" s="12"/>
      <c r="D24" s="65" t="str">
        <f>IF(ISBLANK(UPIS!D22),"",UPIS!D22)</f>
        <v/>
      </c>
      <c r="E24" s="65" t="str">
        <f>IF(ISBLANK(UPIS!E22),"",UPIS!E22)</f>
        <v/>
      </c>
      <c r="F24" s="65" t="str">
        <f>IF(ISBLANK(UPIS!F22),"",UPIS!F22)</f>
        <v/>
      </c>
      <c r="G24" s="65" t="str">
        <f>IF(ISBLANK(UPIS!G22),"",UPIS!G22)</f>
        <v/>
      </c>
      <c r="H24" s="65" t="str">
        <f>IF(ISBLANK(UPIS!H22),"",UPIS!H22)</f>
        <v/>
      </c>
      <c r="I24" s="65" t="str">
        <f>IF(ISBLANK(UPIS!I22),"",UPIS!I22)</f>
        <v/>
      </c>
      <c r="J24" s="65" t="str">
        <f>IF(ISBLANK(UPIS!J22),"",UPIS!J22)</f>
        <v/>
      </c>
      <c r="K24" s="65" t="str">
        <f>IF(ISBLANK(UPIS!K22),"",UPIS!K22)</f>
        <v/>
      </c>
      <c r="L24" s="65" t="str">
        <f>IF(ISBLANK(UPIS!L22),"",UPIS!L22)</f>
        <v/>
      </c>
      <c r="M24" s="65" t="str">
        <f>IF(ISBLANK(UPIS!M22),"",UPIS!M22)</f>
        <v/>
      </c>
      <c r="N24" s="65" t="str">
        <f>IF(ISBLANK(UPIS!N22),"",UPIS!N22)</f>
        <v/>
      </c>
      <c r="O24" s="65" t="str">
        <f>IF(ISBLANK(UPIS!O22),"",UPIS!O22)</f>
        <v/>
      </c>
      <c r="P24" s="65" t="str">
        <f>IF(ISBLANK(UPIS!P22),"",UPIS!P22)</f>
        <v/>
      </c>
      <c r="Q24" s="65" t="str">
        <f>IF(ISBLANK(UPIS!Q22),"",UPIS!Q22)</f>
        <v/>
      </c>
      <c r="R24" s="65" t="str">
        <f>IF(ISBLANK(UPIS!R22),"",UPIS!R22)</f>
        <v/>
      </c>
      <c r="S24" s="65" t="str">
        <f>IF(ISBLANK(UPIS!S22),"",UPIS!S22)</f>
        <v/>
      </c>
      <c r="T24" s="65" t="str">
        <f>IF(ISBLANK(UPIS!T22),"",UPIS!T22)</f>
        <v/>
      </c>
      <c r="U24" s="65" t="str">
        <f>IF(ISBLANK(UPIS!U22),"",UPIS!U22)</f>
        <v/>
      </c>
      <c r="V24" s="65" t="str">
        <f>IF(ISBLANK(UPIS!V22),"",UPIS!V22)</f>
        <v/>
      </c>
      <c r="W24" s="65" t="str">
        <f>IF(ISBLANK(UPIS!W22),"",UPIS!W22)</f>
        <v/>
      </c>
      <c r="X24" s="65" t="str">
        <f>IF(ISBLANK(UPIS!X22),"",UPIS!X22)</f>
        <v/>
      </c>
      <c r="Y24" s="65" t="str">
        <f>IF(ISBLANK(UPIS!Y22),"",UPIS!Y22)</f>
        <v/>
      </c>
      <c r="Z24" s="65" t="str">
        <f>IF(ISBLANK(UPIS!Z22),"",UPIS!Z22)</f>
        <v/>
      </c>
      <c r="AA24" s="65" t="str">
        <f>IF(ISBLANK(UPIS!AA22),"",UPIS!AA22)</f>
        <v/>
      </c>
      <c r="AB24" s="65" t="str">
        <f>IF(ISBLANK(UPIS!AB22),"",UPIS!AB22)</f>
        <v/>
      </c>
      <c r="AC24" s="65" t="str">
        <f>IF(ISBLANK(UPIS!AC22),"",UPIS!AC22)</f>
        <v/>
      </c>
      <c r="AD24" s="65" t="str">
        <f>IF(ISBLANK(UPIS!AD22),"",UPIS!AD22)</f>
        <v/>
      </c>
      <c r="AE24" s="65" t="str">
        <f>IF(ISBLANK(UPIS!AE22),"",UPIS!AE22)</f>
        <v/>
      </c>
      <c r="AF24" s="65" t="str">
        <f>IF(ISBLANK(UPIS!AF22),"",UPIS!AF22)</f>
        <v/>
      </c>
      <c r="AG24" s="65" t="str">
        <f>IF(ISBLANK(UPIS!AG22),"",UPIS!AG22)</f>
        <v/>
      </c>
      <c r="AH24" s="65" t="str">
        <f>IF(ISBLANK(UPIS!AH22),"",UPIS!AH22)</f>
        <v/>
      </c>
      <c r="AI24" s="74"/>
      <c r="AJ24" s="75">
        <f t="shared" si="8"/>
        <v>0</v>
      </c>
      <c r="AK24" s="77"/>
      <c r="AL24" s="78"/>
    </row>
    <row r="25" spans="2:38" ht="36.75" customHeight="1">
      <c r="B25" s="7" t="s">
        <v>41</v>
      </c>
      <c r="C25" s="12"/>
      <c r="D25" s="65" t="str">
        <f>IF(ISBLANK(UPIS!D23),"",UPIS!D23)</f>
        <v/>
      </c>
      <c r="E25" s="65" t="str">
        <f>IF(ISBLANK(UPIS!E23),"",UPIS!E23)</f>
        <v/>
      </c>
      <c r="F25" s="65" t="str">
        <f>IF(ISBLANK(UPIS!F23),"",UPIS!F23)</f>
        <v/>
      </c>
      <c r="G25" s="65" t="str">
        <f>IF(ISBLANK(UPIS!G23),"",UPIS!G23)</f>
        <v/>
      </c>
      <c r="H25" s="65" t="str">
        <f>IF(ISBLANK(UPIS!H23),"",UPIS!H23)</f>
        <v/>
      </c>
      <c r="I25" s="65" t="str">
        <f>IF(ISBLANK(UPIS!I23),"",UPIS!I23)</f>
        <v/>
      </c>
      <c r="J25" s="65" t="str">
        <f>IF(ISBLANK(UPIS!J23),"",UPIS!J23)</f>
        <v/>
      </c>
      <c r="K25" s="65" t="str">
        <f>IF(ISBLANK(UPIS!K23),"",UPIS!K23)</f>
        <v/>
      </c>
      <c r="L25" s="65" t="str">
        <f>IF(ISBLANK(UPIS!L23),"",UPIS!L23)</f>
        <v/>
      </c>
      <c r="M25" s="65" t="str">
        <f>IF(ISBLANK(UPIS!M23),"",UPIS!M23)</f>
        <v/>
      </c>
      <c r="N25" s="65" t="str">
        <f>IF(ISBLANK(UPIS!N23),"",UPIS!N23)</f>
        <v/>
      </c>
      <c r="O25" s="65" t="str">
        <f>IF(ISBLANK(UPIS!O23),"",UPIS!O23)</f>
        <v/>
      </c>
      <c r="P25" s="65" t="str">
        <f>IF(ISBLANK(UPIS!P23),"",UPIS!P23)</f>
        <v/>
      </c>
      <c r="Q25" s="65" t="str">
        <f>IF(ISBLANK(UPIS!Q23),"",UPIS!Q23)</f>
        <v/>
      </c>
      <c r="R25" s="65" t="str">
        <f>IF(ISBLANK(UPIS!R23),"",UPIS!R23)</f>
        <v/>
      </c>
      <c r="S25" s="65" t="str">
        <f>IF(ISBLANK(UPIS!S23),"",UPIS!S23)</f>
        <v/>
      </c>
      <c r="T25" s="65" t="str">
        <f>IF(ISBLANK(UPIS!T23),"",UPIS!T23)</f>
        <v/>
      </c>
      <c r="U25" s="65" t="str">
        <f>IF(ISBLANK(UPIS!U23),"",UPIS!U23)</f>
        <v/>
      </c>
      <c r="V25" s="65" t="str">
        <f>IF(ISBLANK(UPIS!V23),"",UPIS!V23)</f>
        <v/>
      </c>
      <c r="W25" s="65" t="str">
        <f>IF(ISBLANK(UPIS!W23),"",UPIS!W23)</f>
        <v/>
      </c>
      <c r="X25" s="65" t="str">
        <f>IF(ISBLANK(UPIS!X23),"",UPIS!X23)</f>
        <v/>
      </c>
      <c r="Y25" s="65" t="str">
        <f>IF(ISBLANK(UPIS!Y23),"",UPIS!Y23)</f>
        <v/>
      </c>
      <c r="Z25" s="65" t="str">
        <f>IF(ISBLANK(UPIS!Z23),"",UPIS!Z23)</f>
        <v/>
      </c>
      <c r="AA25" s="65" t="str">
        <f>IF(ISBLANK(UPIS!AA23),"",UPIS!AA23)</f>
        <v/>
      </c>
      <c r="AB25" s="65" t="str">
        <f>IF(ISBLANK(UPIS!AB23),"",UPIS!AB23)</f>
        <v/>
      </c>
      <c r="AC25" s="65" t="str">
        <f>IF(ISBLANK(UPIS!AC23),"",UPIS!AC23)</f>
        <v/>
      </c>
      <c r="AD25" s="65" t="str">
        <f>IF(ISBLANK(UPIS!AD23),"",UPIS!AD23)</f>
        <v/>
      </c>
      <c r="AE25" s="65" t="str">
        <f>IF(ISBLANK(UPIS!AE23),"",UPIS!AE23)</f>
        <v/>
      </c>
      <c r="AF25" s="65" t="str">
        <f>IF(ISBLANK(UPIS!AF23),"",UPIS!AF23)</f>
        <v/>
      </c>
      <c r="AG25" s="65" t="str">
        <f>IF(ISBLANK(UPIS!AG23),"",UPIS!AG23)</f>
        <v/>
      </c>
      <c r="AH25" s="65" t="str">
        <f>IF(ISBLANK(UPIS!AH23),"",UPIS!AH23)</f>
        <v/>
      </c>
      <c r="AI25" s="74"/>
      <c r="AJ25" s="75">
        <f t="shared" si="8"/>
        <v>0</v>
      </c>
      <c r="AK25" s="77"/>
      <c r="AL25" s="78"/>
    </row>
    <row r="26" spans="2:38" ht="36.75" customHeight="1">
      <c r="B26" s="7" t="s">
        <v>53</v>
      </c>
      <c r="C26" s="12"/>
      <c r="D26" s="65" t="str">
        <f>IF(ISBLANK(UPIS!D24),"",UPIS!D24)</f>
        <v/>
      </c>
      <c r="E26" s="65" t="str">
        <f>IF(ISBLANK(UPIS!E24),"",UPIS!E24)</f>
        <v/>
      </c>
      <c r="F26" s="65" t="str">
        <f>IF(ISBLANK(UPIS!F24),"",UPIS!F24)</f>
        <v/>
      </c>
      <c r="G26" s="65" t="str">
        <f>IF(ISBLANK(UPIS!G24),"",UPIS!G24)</f>
        <v/>
      </c>
      <c r="H26" s="65" t="str">
        <f>IF(ISBLANK(UPIS!H24),"",UPIS!H24)</f>
        <v/>
      </c>
      <c r="I26" s="65" t="str">
        <f>IF(ISBLANK(UPIS!I24),"",UPIS!I24)</f>
        <v/>
      </c>
      <c r="J26" s="65" t="str">
        <f>IF(ISBLANK(UPIS!J24),"",UPIS!J24)</f>
        <v/>
      </c>
      <c r="K26" s="65" t="str">
        <f>IF(ISBLANK(UPIS!K24),"",UPIS!K24)</f>
        <v/>
      </c>
      <c r="L26" s="65" t="str">
        <f>IF(ISBLANK(UPIS!L24),"",UPIS!L24)</f>
        <v/>
      </c>
      <c r="M26" s="65" t="str">
        <f>IF(ISBLANK(UPIS!M24),"",UPIS!M24)</f>
        <v/>
      </c>
      <c r="N26" s="65" t="str">
        <f>IF(ISBLANK(UPIS!N24),"",UPIS!N24)</f>
        <v/>
      </c>
      <c r="O26" s="65" t="str">
        <f>IF(ISBLANK(UPIS!O24),"",UPIS!O24)</f>
        <v/>
      </c>
      <c r="P26" s="65" t="str">
        <f>IF(ISBLANK(UPIS!P24),"",UPIS!P24)</f>
        <v/>
      </c>
      <c r="Q26" s="65" t="str">
        <f>IF(ISBLANK(UPIS!Q24),"",UPIS!Q24)</f>
        <v/>
      </c>
      <c r="R26" s="65" t="str">
        <f>IF(ISBLANK(UPIS!R24),"",UPIS!R24)</f>
        <v/>
      </c>
      <c r="S26" s="65" t="str">
        <f>IF(ISBLANK(UPIS!S24),"",UPIS!S24)</f>
        <v/>
      </c>
      <c r="T26" s="65" t="str">
        <f>IF(ISBLANK(UPIS!T24),"",UPIS!T24)</f>
        <v/>
      </c>
      <c r="U26" s="65" t="str">
        <f>IF(ISBLANK(UPIS!U24),"",UPIS!U24)</f>
        <v/>
      </c>
      <c r="V26" s="65" t="str">
        <f>IF(ISBLANK(UPIS!V24),"",UPIS!V24)</f>
        <v/>
      </c>
      <c r="W26" s="65" t="str">
        <f>IF(ISBLANK(UPIS!W24),"",UPIS!W24)</f>
        <v/>
      </c>
      <c r="X26" s="65" t="str">
        <f>IF(ISBLANK(UPIS!X24),"",UPIS!X24)</f>
        <v/>
      </c>
      <c r="Y26" s="65" t="str">
        <f>IF(ISBLANK(UPIS!Y24),"",UPIS!Y24)</f>
        <v/>
      </c>
      <c r="Z26" s="65" t="str">
        <f>IF(ISBLANK(UPIS!Z24),"",UPIS!Z24)</f>
        <v/>
      </c>
      <c r="AA26" s="65" t="str">
        <f>IF(ISBLANK(UPIS!AA24),"",UPIS!AA24)</f>
        <v/>
      </c>
      <c r="AB26" s="65" t="str">
        <f>IF(ISBLANK(UPIS!AB24),"",UPIS!AB24)</f>
        <v/>
      </c>
      <c r="AC26" s="65" t="str">
        <f>IF(ISBLANK(UPIS!AC24),"",UPIS!AC24)</f>
        <v/>
      </c>
      <c r="AD26" s="65" t="str">
        <f>IF(ISBLANK(UPIS!AD24),"",UPIS!AD24)</f>
        <v/>
      </c>
      <c r="AE26" s="65" t="str">
        <f>IF(ISBLANK(UPIS!AE24),"",UPIS!AE24)</f>
        <v/>
      </c>
      <c r="AF26" s="65" t="str">
        <f>IF(ISBLANK(UPIS!AF24),"",UPIS!AF24)</f>
        <v/>
      </c>
      <c r="AG26" s="65" t="str">
        <f>IF(ISBLANK(UPIS!AG24),"",UPIS!AG24)</f>
        <v/>
      </c>
      <c r="AH26" s="65" t="str">
        <f>IF(ISBLANK(UPIS!AH24),"",UPIS!AH24)</f>
        <v/>
      </c>
      <c r="AI26" s="74"/>
      <c r="AJ26" s="75">
        <f t="shared" si="8"/>
        <v>0</v>
      </c>
      <c r="AK26" s="77"/>
      <c r="AL26" s="78"/>
    </row>
    <row r="27" spans="2:38" ht="36.75" customHeight="1">
      <c r="B27" s="7" t="s">
        <v>42</v>
      </c>
      <c r="C27" s="12"/>
      <c r="D27" s="65" t="str">
        <f>IF(ISBLANK(UPIS!D25),"",UPIS!D25)</f>
        <v/>
      </c>
      <c r="E27" s="65" t="str">
        <f>IF(ISBLANK(UPIS!E25),"",UPIS!E25)</f>
        <v/>
      </c>
      <c r="F27" s="65" t="str">
        <f>IF(ISBLANK(UPIS!F25),"",UPIS!F25)</f>
        <v/>
      </c>
      <c r="G27" s="65" t="str">
        <f>IF(ISBLANK(UPIS!G25),"",UPIS!G25)</f>
        <v/>
      </c>
      <c r="H27" s="65" t="str">
        <f>IF(ISBLANK(UPIS!H25),"",UPIS!H25)</f>
        <v/>
      </c>
      <c r="I27" s="65" t="str">
        <f>IF(ISBLANK(UPIS!I25),"",UPIS!I25)</f>
        <v/>
      </c>
      <c r="J27" s="65" t="str">
        <f>IF(ISBLANK(UPIS!J25),"",UPIS!J25)</f>
        <v/>
      </c>
      <c r="K27" s="65" t="str">
        <f>IF(ISBLANK(UPIS!K25),"",UPIS!K25)</f>
        <v/>
      </c>
      <c r="L27" s="65" t="str">
        <f>IF(ISBLANK(UPIS!L25),"",UPIS!L25)</f>
        <v/>
      </c>
      <c r="M27" s="65" t="str">
        <f>IF(ISBLANK(UPIS!M25),"",UPIS!M25)</f>
        <v/>
      </c>
      <c r="N27" s="65" t="str">
        <f>IF(ISBLANK(UPIS!N25),"",UPIS!N25)</f>
        <v/>
      </c>
      <c r="O27" s="65" t="str">
        <f>IF(ISBLANK(UPIS!O25),"",UPIS!O25)</f>
        <v/>
      </c>
      <c r="P27" s="65" t="str">
        <f>IF(ISBLANK(UPIS!P25),"",UPIS!P25)</f>
        <v/>
      </c>
      <c r="Q27" s="65" t="str">
        <f>IF(ISBLANK(UPIS!Q25),"",UPIS!Q25)</f>
        <v/>
      </c>
      <c r="R27" s="65" t="str">
        <f>IF(ISBLANK(UPIS!R25),"",UPIS!R25)</f>
        <v/>
      </c>
      <c r="S27" s="65" t="str">
        <f>IF(ISBLANK(UPIS!S25),"",UPIS!S25)</f>
        <v/>
      </c>
      <c r="T27" s="65" t="str">
        <f>IF(ISBLANK(UPIS!T25),"",UPIS!T25)</f>
        <v/>
      </c>
      <c r="U27" s="65" t="str">
        <f>IF(ISBLANK(UPIS!U25),"",UPIS!U25)</f>
        <v/>
      </c>
      <c r="V27" s="65" t="str">
        <f>IF(ISBLANK(UPIS!V25),"",UPIS!V25)</f>
        <v/>
      </c>
      <c r="W27" s="65" t="str">
        <f>IF(ISBLANK(UPIS!W25),"",UPIS!W25)</f>
        <v/>
      </c>
      <c r="X27" s="65" t="str">
        <f>IF(ISBLANK(UPIS!X25),"",UPIS!X25)</f>
        <v/>
      </c>
      <c r="Y27" s="65" t="str">
        <f>IF(ISBLANK(UPIS!Y25),"",UPIS!Y25)</f>
        <v/>
      </c>
      <c r="Z27" s="65" t="str">
        <f>IF(ISBLANK(UPIS!Z25),"",UPIS!Z25)</f>
        <v/>
      </c>
      <c r="AA27" s="65" t="str">
        <f>IF(ISBLANK(UPIS!AA25),"",UPIS!AA25)</f>
        <v/>
      </c>
      <c r="AB27" s="65" t="str">
        <f>IF(ISBLANK(UPIS!AB25),"",UPIS!AB25)</f>
        <v/>
      </c>
      <c r="AC27" s="65" t="str">
        <f>IF(ISBLANK(UPIS!AC25),"",UPIS!AC25)</f>
        <v/>
      </c>
      <c r="AD27" s="65" t="str">
        <f>IF(ISBLANK(UPIS!AD25),"",UPIS!AD25)</f>
        <v/>
      </c>
      <c r="AE27" s="65" t="str">
        <f>IF(ISBLANK(UPIS!AE25),"",UPIS!AE25)</f>
        <v/>
      </c>
      <c r="AF27" s="65" t="str">
        <f>IF(ISBLANK(UPIS!AF25),"",UPIS!AF25)</f>
        <v/>
      </c>
      <c r="AG27" s="65" t="str">
        <f>IF(ISBLANK(UPIS!AG25),"",UPIS!AG25)</f>
        <v/>
      </c>
      <c r="AH27" s="65" t="str">
        <f>IF(ISBLANK(UPIS!AH25),"",UPIS!AH25)</f>
        <v/>
      </c>
      <c r="AI27" s="74"/>
      <c r="AJ27" s="75">
        <f t="shared" si="8"/>
        <v>0</v>
      </c>
      <c r="AK27" s="77"/>
      <c r="AL27" s="78"/>
    </row>
    <row r="28" spans="2:38" ht="36.75" customHeight="1">
      <c r="B28" s="23" t="s">
        <v>54</v>
      </c>
      <c r="C28" s="12"/>
      <c r="D28" s="65" t="str">
        <f>IF(ISBLANK(UPIS!D26),"",UPIS!D26)</f>
        <v/>
      </c>
      <c r="E28" s="65" t="str">
        <f>IF(ISBLANK(UPIS!E26),"",UPIS!E26)</f>
        <v/>
      </c>
      <c r="F28" s="65" t="str">
        <f>IF(ISBLANK(UPIS!F26),"",UPIS!F26)</f>
        <v/>
      </c>
      <c r="G28" s="65" t="str">
        <f>IF(ISBLANK(UPIS!G26),"",UPIS!G26)</f>
        <v/>
      </c>
      <c r="H28" s="65" t="str">
        <f>IF(ISBLANK(UPIS!H26),"",UPIS!H26)</f>
        <v/>
      </c>
      <c r="I28" s="65" t="str">
        <f>IF(ISBLANK(UPIS!I26),"",UPIS!I26)</f>
        <v/>
      </c>
      <c r="J28" s="65" t="str">
        <f>IF(ISBLANK(UPIS!J26),"",UPIS!J26)</f>
        <v/>
      </c>
      <c r="K28" s="65" t="str">
        <f>IF(ISBLANK(UPIS!K26),"",UPIS!K26)</f>
        <v/>
      </c>
      <c r="L28" s="65" t="str">
        <f>IF(ISBLANK(UPIS!L26),"",UPIS!L26)</f>
        <v/>
      </c>
      <c r="M28" s="65" t="str">
        <f>IF(ISBLANK(UPIS!M26),"",UPIS!M26)</f>
        <v/>
      </c>
      <c r="N28" s="65" t="str">
        <f>IF(ISBLANK(UPIS!N26),"",UPIS!N26)</f>
        <v/>
      </c>
      <c r="O28" s="65" t="str">
        <f>IF(ISBLANK(UPIS!O26),"",UPIS!O26)</f>
        <v/>
      </c>
      <c r="P28" s="65" t="str">
        <f>IF(ISBLANK(UPIS!P26),"",UPIS!P26)</f>
        <v/>
      </c>
      <c r="Q28" s="65" t="str">
        <f>IF(ISBLANK(UPIS!Q26),"",UPIS!Q26)</f>
        <v/>
      </c>
      <c r="R28" s="65" t="str">
        <f>IF(ISBLANK(UPIS!R26),"",UPIS!R26)</f>
        <v/>
      </c>
      <c r="S28" s="65" t="str">
        <f>IF(ISBLANK(UPIS!S26),"",UPIS!S26)</f>
        <v/>
      </c>
      <c r="T28" s="65" t="str">
        <f>IF(ISBLANK(UPIS!T26),"",UPIS!T26)</f>
        <v/>
      </c>
      <c r="U28" s="65" t="str">
        <f>IF(ISBLANK(UPIS!U26),"",UPIS!U26)</f>
        <v/>
      </c>
      <c r="V28" s="65" t="str">
        <f>IF(ISBLANK(UPIS!V26),"",UPIS!V26)</f>
        <v/>
      </c>
      <c r="W28" s="65" t="str">
        <f>IF(ISBLANK(UPIS!W26),"",UPIS!W26)</f>
        <v/>
      </c>
      <c r="X28" s="65" t="str">
        <f>IF(ISBLANK(UPIS!X26),"",UPIS!X26)</f>
        <v/>
      </c>
      <c r="Y28" s="65" t="str">
        <f>IF(ISBLANK(UPIS!Y26),"",UPIS!Y26)</f>
        <v/>
      </c>
      <c r="Z28" s="65" t="str">
        <f>IF(ISBLANK(UPIS!Z26),"",UPIS!Z26)</f>
        <v/>
      </c>
      <c r="AA28" s="65" t="str">
        <f>IF(ISBLANK(UPIS!AA26),"",UPIS!AA26)</f>
        <v/>
      </c>
      <c r="AB28" s="65" t="str">
        <f>IF(ISBLANK(UPIS!AB26),"",UPIS!AB26)</f>
        <v/>
      </c>
      <c r="AC28" s="65" t="str">
        <f>IF(ISBLANK(UPIS!AC26),"",UPIS!AC26)</f>
        <v/>
      </c>
      <c r="AD28" s="65" t="str">
        <f>IF(ISBLANK(UPIS!AD26),"",UPIS!AD26)</f>
        <v/>
      </c>
      <c r="AE28" s="65" t="str">
        <f>IF(ISBLANK(UPIS!AE26),"",UPIS!AE26)</f>
        <v/>
      </c>
      <c r="AF28" s="65" t="str">
        <f>IF(ISBLANK(UPIS!AF26),"",UPIS!AF26)</f>
        <v/>
      </c>
      <c r="AG28" s="65" t="str">
        <f>IF(ISBLANK(UPIS!AG26),"",UPIS!AG26)</f>
        <v/>
      </c>
      <c r="AH28" s="65" t="str">
        <f>IF(ISBLANK(UPIS!AH26),"",UPIS!AH26)</f>
        <v/>
      </c>
      <c r="AI28" s="74"/>
      <c r="AJ28" s="75">
        <f t="shared" si="8"/>
        <v>0</v>
      </c>
      <c r="AK28" s="77"/>
      <c r="AL28" s="78"/>
    </row>
    <row r="29" spans="2:38" ht="36.75" customHeight="1">
      <c r="B29" s="7" t="s">
        <v>43</v>
      </c>
      <c r="C29" s="12"/>
      <c r="D29" s="65" t="str">
        <f>IF(ISBLANK(UPIS!D27),"",UPIS!D27)</f>
        <v/>
      </c>
      <c r="E29" s="65" t="str">
        <f>IF(ISBLANK(UPIS!E27),"",UPIS!E27)</f>
        <v/>
      </c>
      <c r="F29" s="65" t="str">
        <f>IF(ISBLANK(UPIS!F27),"",UPIS!F27)</f>
        <v/>
      </c>
      <c r="G29" s="65" t="str">
        <f>IF(ISBLANK(UPIS!G27),"",UPIS!G27)</f>
        <v/>
      </c>
      <c r="H29" s="65" t="str">
        <f>IF(ISBLANK(UPIS!H27),"",UPIS!H27)</f>
        <v/>
      </c>
      <c r="I29" s="65" t="str">
        <f>IF(ISBLANK(UPIS!I27),"",UPIS!I27)</f>
        <v/>
      </c>
      <c r="J29" s="65" t="str">
        <f>IF(ISBLANK(UPIS!J27),"",UPIS!J27)</f>
        <v/>
      </c>
      <c r="K29" s="65" t="str">
        <f>IF(ISBLANK(UPIS!K27),"",UPIS!K27)</f>
        <v/>
      </c>
      <c r="L29" s="65" t="str">
        <f>IF(ISBLANK(UPIS!L27),"",UPIS!L27)</f>
        <v/>
      </c>
      <c r="M29" s="65" t="str">
        <f>IF(ISBLANK(UPIS!M27),"",UPIS!M27)</f>
        <v/>
      </c>
      <c r="N29" s="65" t="str">
        <f>IF(ISBLANK(UPIS!N27),"",UPIS!N27)</f>
        <v/>
      </c>
      <c r="O29" s="65" t="str">
        <f>IF(ISBLANK(UPIS!O27),"",UPIS!O27)</f>
        <v/>
      </c>
      <c r="P29" s="65" t="str">
        <f>IF(ISBLANK(UPIS!P27),"",UPIS!P27)</f>
        <v/>
      </c>
      <c r="Q29" s="65" t="str">
        <f>IF(ISBLANK(UPIS!Q27),"",UPIS!Q27)</f>
        <v/>
      </c>
      <c r="R29" s="65" t="str">
        <f>IF(ISBLANK(UPIS!R27),"",UPIS!R27)</f>
        <v/>
      </c>
      <c r="S29" s="65" t="str">
        <f>IF(ISBLANK(UPIS!S27),"",UPIS!S27)</f>
        <v/>
      </c>
      <c r="T29" s="65" t="str">
        <f>IF(ISBLANK(UPIS!T27),"",UPIS!T27)</f>
        <v/>
      </c>
      <c r="U29" s="65" t="str">
        <f>IF(ISBLANK(UPIS!U27),"",UPIS!U27)</f>
        <v/>
      </c>
      <c r="V29" s="65" t="str">
        <f>IF(ISBLANK(UPIS!V27),"",UPIS!V27)</f>
        <v/>
      </c>
      <c r="W29" s="65" t="str">
        <f>IF(ISBLANK(UPIS!W27),"",UPIS!W27)</f>
        <v/>
      </c>
      <c r="X29" s="65" t="str">
        <f>IF(ISBLANK(UPIS!X27),"",UPIS!X27)</f>
        <v/>
      </c>
      <c r="Y29" s="65" t="str">
        <f>IF(ISBLANK(UPIS!Y27),"",UPIS!Y27)</f>
        <v/>
      </c>
      <c r="Z29" s="65" t="str">
        <f>IF(ISBLANK(UPIS!Z27),"",UPIS!Z27)</f>
        <v/>
      </c>
      <c r="AA29" s="65" t="str">
        <f>IF(ISBLANK(UPIS!AA27),"",UPIS!AA27)</f>
        <v/>
      </c>
      <c r="AB29" s="65" t="str">
        <f>IF(ISBLANK(UPIS!AB27),"",UPIS!AB27)</f>
        <v/>
      </c>
      <c r="AC29" s="65" t="str">
        <f>IF(ISBLANK(UPIS!AC27),"",UPIS!AC27)</f>
        <v/>
      </c>
      <c r="AD29" s="65" t="str">
        <f>IF(ISBLANK(UPIS!AD27),"",UPIS!AD27)</f>
        <v/>
      </c>
      <c r="AE29" s="65" t="str">
        <f>IF(ISBLANK(UPIS!AE27),"",UPIS!AE27)</f>
        <v/>
      </c>
      <c r="AF29" s="65" t="str">
        <f>IF(ISBLANK(UPIS!AF27),"",UPIS!AF27)</f>
        <v/>
      </c>
      <c r="AG29" s="65" t="str">
        <f>IF(ISBLANK(UPIS!AG27),"",UPIS!AG27)</f>
        <v/>
      </c>
      <c r="AH29" s="65" t="str">
        <f>IF(ISBLANK(UPIS!AH27),"",UPIS!AH27)</f>
        <v/>
      </c>
      <c r="AI29" s="74"/>
      <c r="AJ29" s="75">
        <f t="shared" si="8"/>
        <v>0</v>
      </c>
      <c r="AK29" s="77"/>
      <c r="AL29" s="78"/>
    </row>
    <row r="30" spans="2:38" ht="36.75" customHeight="1">
      <c r="B30" s="7" t="s">
        <v>44</v>
      </c>
      <c r="C30" s="12"/>
      <c r="D30" s="65" t="str">
        <f>IF(ISBLANK(UPIS!D28),"",UPIS!D28)</f>
        <v/>
      </c>
      <c r="E30" s="65" t="str">
        <f>IF(ISBLANK(UPIS!E28),"",UPIS!E28)</f>
        <v/>
      </c>
      <c r="F30" s="65" t="str">
        <f>IF(ISBLANK(UPIS!F28),"",UPIS!F28)</f>
        <v/>
      </c>
      <c r="G30" s="65" t="str">
        <f>IF(ISBLANK(UPIS!G28),"",UPIS!G28)</f>
        <v/>
      </c>
      <c r="H30" s="65" t="str">
        <f>IF(ISBLANK(UPIS!H28),"",UPIS!H28)</f>
        <v/>
      </c>
      <c r="I30" s="65" t="str">
        <f>IF(ISBLANK(UPIS!I28),"",UPIS!I28)</f>
        <v/>
      </c>
      <c r="J30" s="65" t="str">
        <f>IF(ISBLANK(UPIS!J28),"",UPIS!J28)</f>
        <v/>
      </c>
      <c r="K30" s="65" t="str">
        <f>IF(ISBLANK(UPIS!K28),"",UPIS!K28)</f>
        <v/>
      </c>
      <c r="L30" s="65" t="str">
        <f>IF(ISBLANK(UPIS!L28),"",UPIS!L28)</f>
        <v/>
      </c>
      <c r="M30" s="65" t="str">
        <f>IF(ISBLANK(UPIS!M28),"",UPIS!M28)</f>
        <v/>
      </c>
      <c r="N30" s="65" t="str">
        <f>IF(ISBLANK(UPIS!N28),"",UPIS!N28)</f>
        <v/>
      </c>
      <c r="O30" s="65" t="str">
        <f>IF(ISBLANK(UPIS!O28),"",UPIS!O28)</f>
        <v/>
      </c>
      <c r="P30" s="65" t="str">
        <f>IF(ISBLANK(UPIS!P28),"",UPIS!P28)</f>
        <v/>
      </c>
      <c r="Q30" s="65" t="str">
        <f>IF(ISBLANK(UPIS!Q28),"",UPIS!Q28)</f>
        <v/>
      </c>
      <c r="R30" s="65" t="str">
        <f>IF(ISBLANK(UPIS!R28),"",UPIS!R28)</f>
        <v/>
      </c>
      <c r="S30" s="65" t="str">
        <f>IF(ISBLANK(UPIS!S28),"",UPIS!S28)</f>
        <v/>
      </c>
      <c r="T30" s="65" t="str">
        <f>IF(ISBLANK(UPIS!T28),"",UPIS!T28)</f>
        <v/>
      </c>
      <c r="U30" s="65" t="str">
        <f>IF(ISBLANK(UPIS!U28),"",UPIS!U28)</f>
        <v/>
      </c>
      <c r="V30" s="65" t="str">
        <f>IF(ISBLANK(UPIS!V28),"",UPIS!V28)</f>
        <v/>
      </c>
      <c r="W30" s="65" t="str">
        <f>IF(ISBLANK(UPIS!W28),"",UPIS!W28)</f>
        <v/>
      </c>
      <c r="X30" s="65" t="str">
        <f>IF(ISBLANK(UPIS!X28),"",UPIS!X28)</f>
        <v/>
      </c>
      <c r="Y30" s="65" t="str">
        <f>IF(ISBLANK(UPIS!Y28),"",UPIS!Y28)</f>
        <v/>
      </c>
      <c r="Z30" s="65" t="str">
        <f>IF(ISBLANK(UPIS!Z28),"",UPIS!Z28)</f>
        <v/>
      </c>
      <c r="AA30" s="65" t="str">
        <f>IF(ISBLANK(UPIS!AA28),"",UPIS!AA28)</f>
        <v/>
      </c>
      <c r="AB30" s="65" t="str">
        <f>IF(ISBLANK(UPIS!AB28),"",UPIS!AB28)</f>
        <v/>
      </c>
      <c r="AC30" s="65" t="str">
        <f>IF(ISBLANK(UPIS!AC28),"",UPIS!AC28)</f>
        <v/>
      </c>
      <c r="AD30" s="65" t="str">
        <f>IF(ISBLANK(UPIS!AD28),"",UPIS!AD28)</f>
        <v/>
      </c>
      <c r="AE30" s="65" t="str">
        <f>IF(ISBLANK(UPIS!AE28),"",UPIS!AE28)</f>
        <v/>
      </c>
      <c r="AF30" s="65" t="str">
        <f>IF(ISBLANK(UPIS!AF28),"",UPIS!AF28)</f>
        <v/>
      </c>
      <c r="AG30" s="65" t="str">
        <f>IF(ISBLANK(UPIS!AG28),"",UPIS!AG28)</f>
        <v/>
      </c>
      <c r="AH30" s="65" t="str">
        <f>IF(ISBLANK(UPIS!AH28),"",UPIS!AH28)</f>
        <v/>
      </c>
      <c r="AI30" s="74"/>
      <c r="AJ30" s="75">
        <f t="shared" si="8"/>
        <v>0</v>
      </c>
      <c r="AK30" s="77"/>
      <c r="AL30" s="78"/>
    </row>
    <row r="31" spans="2:38" ht="36.75" customHeight="1">
      <c r="B31" s="7" t="s">
        <v>45</v>
      </c>
      <c r="C31" s="12"/>
      <c r="D31" s="65" t="str">
        <f>IF(ISBLANK(UPIS!D29),"",UPIS!D29)</f>
        <v/>
      </c>
      <c r="E31" s="65" t="str">
        <f>IF(ISBLANK(UPIS!E29),"",UPIS!E29)</f>
        <v/>
      </c>
      <c r="F31" s="65" t="str">
        <f>IF(ISBLANK(UPIS!F29),"",UPIS!F29)</f>
        <v/>
      </c>
      <c r="G31" s="65" t="str">
        <f>IF(ISBLANK(UPIS!G29),"",UPIS!G29)</f>
        <v/>
      </c>
      <c r="H31" s="65" t="str">
        <f>IF(ISBLANK(UPIS!H29),"",UPIS!H29)</f>
        <v/>
      </c>
      <c r="I31" s="65" t="str">
        <f>IF(ISBLANK(UPIS!I29),"",UPIS!I29)</f>
        <v/>
      </c>
      <c r="J31" s="65" t="str">
        <f>IF(ISBLANK(UPIS!J29),"",UPIS!J29)</f>
        <v/>
      </c>
      <c r="K31" s="65" t="str">
        <f>IF(ISBLANK(UPIS!K29),"",UPIS!K29)</f>
        <v/>
      </c>
      <c r="L31" s="65" t="str">
        <f>IF(ISBLANK(UPIS!L29),"",UPIS!L29)</f>
        <v/>
      </c>
      <c r="M31" s="65" t="str">
        <f>IF(ISBLANK(UPIS!M29),"",UPIS!M29)</f>
        <v/>
      </c>
      <c r="N31" s="65" t="str">
        <f>IF(ISBLANK(UPIS!N29),"",UPIS!N29)</f>
        <v/>
      </c>
      <c r="O31" s="65" t="str">
        <f>IF(ISBLANK(UPIS!O29),"",UPIS!O29)</f>
        <v/>
      </c>
      <c r="P31" s="65" t="str">
        <f>IF(ISBLANK(UPIS!P29),"",UPIS!P29)</f>
        <v/>
      </c>
      <c r="Q31" s="65" t="str">
        <f>IF(ISBLANK(UPIS!Q29),"",UPIS!Q29)</f>
        <v/>
      </c>
      <c r="R31" s="65" t="str">
        <f>IF(ISBLANK(UPIS!R29),"",UPIS!R29)</f>
        <v/>
      </c>
      <c r="S31" s="65" t="str">
        <f>IF(ISBLANK(UPIS!S29),"",UPIS!S29)</f>
        <v/>
      </c>
      <c r="T31" s="65" t="str">
        <f>IF(ISBLANK(UPIS!T29),"",UPIS!T29)</f>
        <v/>
      </c>
      <c r="U31" s="65" t="str">
        <f>IF(ISBLANK(UPIS!U29),"",UPIS!U29)</f>
        <v/>
      </c>
      <c r="V31" s="65" t="str">
        <f>IF(ISBLANK(UPIS!V29),"",UPIS!V29)</f>
        <v/>
      </c>
      <c r="W31" s="65" t="str">
        <f>IF(ISBLANK(UPIS!W29),"",UPIS!W29)</f>
        <v/>
      </c>
      <c r="X31" s="65" t="str">
        <f>IF(ISBLANK(UPIS!X29),"",UPIS!X29)</f>
        <v/>
      </c>
      <c r="Y31" s="65" t="str">
        <f>IF(ISBLANK(UPIS!Y29),"",UPIS!Y29)</f>
        <v/>
      </c>
      <c r="Z31" s="65" t="str">
        <f>IF(ISBLANK(UPIS!Z29),"",UPIS!Z29)</f>
        <v/>
      </c>
      <c r="AA31" s="65" t="str">
        <f>IF(ISBLANK(UPIS!AA29),"",UPIS!AA29)</f>
        <v/>
      </c>
      <c r="AB31" s="65" t="str">
        <f>IF(ISBLANK(UPIS!AB29),"",UPIS!AB29)</f>
        <v/>
      </c>
      <c r="AC31" s="65" t="str">
        <f>IF(ISBLANK(UPIS!AC29),"",UPIS!AC29)</f>
        <v/>
      </c>
      <c r="AD31" s="65" t="str">
        <f>IF(ISBLANK(UPIS!AD29),"",UPIS!AD29)</f>
        <v/>
      </c>
      <c r="AE31" s="65" t="str">
        <f>IF(ISBLANK(UPIS!AE29),"",UPIS!AE29)</f>
        <v/>
      </c>
      <c r="AF31" s="65" t="str">
        <f>IF(ISBLANK(UPIS!AF29),"",UPIS!AF29)</f>
        <v/>
      </c>
      <c r="AG31" s="65" t="str">
        <f>IF(ISBLANK(UPIS!AG29),"",UPIS!AG29)</f>
        <v/>
      </c>
      <c r="AH31" s="65" t="str">
        <f>IF(ISBLANK(UPIS!AH29),"",UPIS!AH29)</f>
        <v/>
      </c>
      <c r="AI31" s="74"/>
      <c r="AJ31" s="75">
        <f t="shared" si="8"/>
        <v>0</v>
      </c>
      <c r="AK31" s="77"/>
      <c r="AL31" s="78"/>
    </row>
    <row r="32" spans="2:38" ht="36.75" customHeight="1" thickBot="1">
      <c r="B32" s="8" t="s">
        <v>46</v>
      </c>
      <c r="C32" s="13"/>
      <c r="D32" s="88" t="str">
        <f>IF(ISBLANK(UPIS!D30),"",UPIS!D30)</f>
        <v/>
      </c>
      <c r="E32" s="88" t="str">
        <f>IF(ISBLANK(UPIS!E30),"",UPIS!E30)</f>
        <v/>
      </c>
      <c r="F32" s="88" t="str">
        <f>IF(ISBLANK(UPIS!F30),"",UPIS!F30)</f>
        <v/>
      </c>
      <c r="G32" s="88" t="str">
        <f>IF(ISBLANK(UPIS!G30),"",UPIS!G30)</f>
        <v/>
      </c>
      <c r="H32" s="88" t="str">
        <f>IF(ISBLANK(UPIS!H30),"",UPIS!H30)</f>
        <v/>
      </c>
      <c r="I32" s="88" t="str">
        <f>IF(ISBLANK(UPIS!I30),"",UPIS!I30)</f>
        <v/>
      </c>
      <c r="J32" s="88" t="str">
        <f>IF(ISBLANK(UPIS!J30),"",UPIS!J30)</f>
        <v/>
      </c>
      <c r="K32" s="88" t="str">
        <f>IF(ISBLANK(UPIS!K30),"",UPIS!K30)</f>
        <v/>
      </c>
      <c r="L32" s="88" t="str">
        <f>IF(ISBLANK(UPIS!L30),"",UPIS!L30)</f>
        <v/>
      </c>
      <c r="M32" s="88" t="str">
        <f>IF(ISBLANK(UPIS!M30),"",UPIS!M30)</f>
        <v/>
      </c>
      <c r="N32" s="88" t="str">
        <f>IF(ISBLANK(UPIS!N30),"",UPIS!N30)</f>
        <v/>
      </c>
      <c r="O32" s="88" t="str">
        <f>IF(ISBLANK(UPIS!O30),"",UPIS!O30)</f>
        <v/>
      </c>
      <c r="P32" s="88" t="str">
        <f>IF(ISBLANK(UPIS!P30),"",UPIS!P30)</f>
        <v/>
      </c>
      <c r="Q32" s="88" t="str">
        <f>IF(ISBLANK(UPIS!Q30),"",UPIS!Q30)</f>
        <v/>
      </c>
      <c r="R32" s="88" t="str">
        <f>IF(ISBLANK(UPIS!R30),"",UPIS!R30)</f>
        <v/>
      </c>
      <c r="S32" s="88" t="str">
        <f>IF(ISBLANK(UPIS!S30),"",UPIS!S30)</f>
        <v/>
      </c>
      <c r="T32" s="88" t="str">
        <f>IF(ISBLANK(UPIS!T30),"",UPIS!T30)</f>
        <v/>
      </c>
      <c r="U32" s="88" t="str">
        <f>IF(ISBLANK(UPIS!U30),"",UPIS!U30)</f>
        <v/>
      </c>
      <c r="V32" s="88" t="str">
        <f>IF(ISBLANK(UPIS!V30),"",UPIS!V30)</f>
        <v/>
      </c>
      <c r="W32" s="88" t="str">
        <f>IF(ISBLANK(UPIS!W30),"",UPIS!W30)</f>
        <v/>
      </c>
      <c r="X32" s="88" t="str">
        <f>IF(ISBLANK(UPIS!X30),"",UPIS!X30)</f>
        <v/>
      </c>
      <c r="Y32" s="88" t="str">
        <f>IF(ISBLANK(UPIS!Y30),"",UPIS!Y30)</f>
        <v/>
      </c>
      <c r="Z32" s="88" t="str">
        <f>IF(ISBLANK(UPIS!Z30),"",UPIS!Z30)</f>
        <v/>
      </c>
      <c r="AA32" s="88" t="str">
        <f>IF(ISBLANK(UPIS!AA30),"",UPIS!AA30)</f>
        <v/>
      </c>
      <c r="AB32" s="88" t="str">
        <f>IF(ISBLANK(UPIS!AB30),"",UPIS!AB30)</f>
        <v/>
      </c>
      <c r="AC32" s="88" t="str">
        <f>IF(ISBLANK(UPIS!AC30),"",UPIS!AC30)</f>
        <v/>
      </c>
      <c r="AD32" s="88" t="str">
        <f>IF(ISBLANK(UPIS!AD30),"",UPIS!AD30)</f>
        <v/>
      </c>
      <c r="AE32" s="88" t="str">
        <f>IF(ISBLANK(UPIS!AE30),"",UPIS!AE30)</f>
        <v/>
      </c>
      <c r="AF32" s="88" t="str">
        <f>IF(ISBLANK(UPIS!AF30),"",UPIS!AF30)</f>
        <v/>
      </c>
      <c r="AG32" s="88" t="str">
        <f>IF(ISBLANK(UPIS!AG30),"",UPIS!AG30)</f>
        <v/>
      </c>
      <c r="AH32" s="89" t="str">
        <f>IF(ISBLANK(UPIS!AH30),"",UPIS!AH30)</f>
        <v/>
      </c>
      <c r="AI32" s="79"/>
      <c r="AJ32" s="83">
        <f t="shared" si="8"/>
        <v>0</v>
      </c>
      <c r="AK32" s="80"/>
      <c r="AL32" s="81"/>
    </row>
    <row r="33" spans="2:38" ht="6.75" customHeight="1" thickTop="1"/>
    <row r="34" spans="2:38" ht="6.75" customHeight="1"/>
    <row r="35" spans="2:38" ht="19.5" customHeight="1">
      <c r="B35" s="2" t="s">
        <v>94</v>
      </c>
      <c r="C35" s="2" t="str">
        <f>UPIS!AM8</f>
        <v>31.03.2020.</v>
      </c>
      <c r="F35" s="2" t="s">
        <v>60</v>
      </c>
      <c r="T35" s="2" t="s">
        <v>51</v>
      </c>
      <c r="X35" s="2" t="s">
        <v>90</v>
      </c>
    </row>
    <row r="36" spans="2:38" ht="19.5" customHeight="1"/>
    <row r="38" spans="2:38">
      <c r="B38" s="35"/>
    </row>
    <row r="44" spans="2:38"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2:38"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7" spans="2:38">
      <c r="D47" s="38"/>
      <c r="AF47" s="2" t="s">
        <v>61</v>
      </c>
    </row>
    <row r="48" spans="2:38">
      <c r="D48" s="36"/>
    </row>
    <row r="51" spans="2:41">
      <c r="C51" s="2" t="s">
        <v>74</v>
      </c>
      <c r="D51" s="36">
        <f>C3/5</f>
        <v>0</v>
      </c>
    </row>
    <row r="52" spans="2:41">
      <c r="D52" s="38">
        <f ca="1">TODAY()</f>
        <v>43894</v>
      </c>
    </row>
    <row r="54" spans="2:41">
      <c r="B54" s="2">
        <f ca="1">TEXT(TODAY(),"MM")+B55</f>
        <v>3</v>
      </c>
      <c r="C54" s="2" t="s">
        <v>62</v>
      </c>
      <c r="D54" s="2">
        <f ca="1">TEXT(TODAY(),"YYYY")+B55</f>
        <v>2020</v>
      </c>
    </row>
    <row r="55" spans="2:41">
      <c r="C55" s="2" t="s">
        <v>63</v>
      </c>
      <c r="D55" s="2">
        <f>UPIS!AP2</f>
        <v>3</v>
      </c>
    </row>
    <row r="56" spans="2:41" ht="14.4">
      <c r="C56" s="2" t="s">
        <v>64</v>
      </c>
      <c r="D56" s="38">
        <f ca="1">DATEVALUE(CONCATENATE(D54,"/",D55,"/",LEFT(D8,LEN(D8)-1)))</f>
        <v>43891</v>
      </c>
      <c r="E56" s="2">
        <f t="shared" ref="E56:AH56" ca="1" si="9">D56+1</f>
        <v>43892</v>
      </c>
      <c r="F56" s="2">
        <f t="shared" ca="1" si="9"/>
        <v>43893</v>
      </c>
      <c r="G56" s="2">
        <f t="shared" ca="1" si="9"/>
        <v>43894</v>
      </c>
      <c r="H56" s="2">
        <f t="shared" ca="1" si="9"/>
        <v>43895</v>
      </c>
      <c r="I56" s="2">
        <f t="shared" ca="1" si="9"/>
        <v>43896</v>
      </c>
      <c r="J56" s="2">
        <f t="shared" ca="1" si="9"/>
        <v>43897</v>
      </c>
      <c r="K56" s="2">
        <f t="shared" ca="1" si="9"/>
        <v>43898</v>
      </c>
      <c r="L56" s="2">
        <f t="shared" ca="1" si="9"/>
        <v>43899</v>
      </c>
      <c r="M56" s="2">
        <f t="shared" ca="1" si="9"/>
        <v>43900</v>
      </c>
      <c r="N56" s="2">
        <f t="shared" ca="1" si="9"/>
        <v>43901</v>
      </c>
      <c r="O56" s="2">
        <f t="shared" ca="1" si="9"/>
        <v>43902</v>
      </c>
      <c r="P56" s="2">
        <f t="shared" ca="1" si="9"/>
        <v>43903</v>
      </c>
      <c r="Q56" s="2">
        <f t="shared" ca="1" si="9"/>
        <v>43904</v>
      </c>
      <c r="R56" s="2">
        <f t="shared" ca="1" si="9"/>
        <v>43905</v>
      </c>
      <c r="S56" s="2">
        <f t="shared" ca="1" si="9"/>
        <v>43906</v>
      </c>
      <c r="T56" s="2">
        <f t="shared" ca="1" si="9"/>
        <v>43907</v>
      </c>
      <c r="U56" s="2">
        <f t="shared" ca="1" si="9"/>
        <v>43908</v>
      </c>
      <c r="V56" s="2">
        <f t="shared" ca="1" si="9"/>
        <v>43909</v>
      </c>
      <c r="W56" s="2">
        <f t="shared" ca="1" si="9"/>
        <v>43910</v>
      </c>
      <c r="X56" s="2">
        <f t="shared" ca="1" si="9"/>
        <v>43911</v>
      </c>
      <c r="Y56" s="2">
        <f t="shared" ca="1" si="9"/>
        <v>43912</v>
      </c>
      <c r="Z56" s="2">
        <f t="shared" ca="1" si="9"/>
        <v>43913</v>
      </c>
      <c r="AA56" s="2">
        <f t="shared" ca="1" si="9"/>
        <v>43914</v>
      </c>
      <c r="AB56" s="2">
        <f t="shared" ca="1" si="9"/>
        <v>43915</v>
      </c>
      <c r="AC56" s="2">
        <f t="shared" ca="1" si="9"/>
        <v>43916</v>
      </c>
      <c r="AD56" s="2">
        <f t="shared" ca="1" si="9"/>
        <v>43917</v>
      </c>
      <c r="AE56">
        <f t="shared" ca="1" si="9"/>
        <v>43918</v>
      </c>
      <c r="AF56" s="2">
        <f ca="1">AE56+1</f>
        <v>43919</v>
      </c>
      <c r="AG56" s="2">
        <f t="shared" ca="1" si="9"/>
        <v>43920</v>
      </c>
      <c r="AH56" s="2">
        <f t="shared" ca="1" si="9"/>
        <v>43921</v>
      </c>
      <c r="AM56" s="2" t="s">
        <v>75</v>
      </c>
      <c r="AN56" s="122">
        <f ca="1">AJ9-AJ21-AN64-AM81</f>
        <v>0</v>
      </c>
      <c r="AO56" s="121"/>
    </row>
    <row r="58" spans="2:41">
      <c r="C58" s="2" t="s">
        <v>65</v>
      </c>
      <c r="D58" s="44">
        <f>DAY(DATE(2014,D55+1,0))</f>
        <v>31</v>
      </c>
    </row>
    <row r="59" spans="2:41" ht="14.4">
      <c r="C59"/>
      <c r="D59" s="43">
        <f ca="1">DAY(TEXT(TODAY(),"DD/MM/YYYY"))</f>
        <v>4</v>
      </c>
      <c r="U59"/>
    </row>
    <row r="60" spans="2:41">
      <c r="D60" s="35"/>
    </row>
    <row r="62" spans="2:41" ht="14.4">
      <c r="C62" s="2" t="s">
        <v>72</v>
      </c>
      <c r="D62">
        <f t="shared" ref="D62:AH62" ca="1" si="10">IF(IF(MONTH(D56)=1,WEEKNUM(D56),WEEKNUM(D56-1)-WEEKNUM(D56-DAY(D56)-6))=0,1,IF(MONTH(D56)=1,WEEKNUM(D56),WEEKNUM(D56-1)-WEEKNUM(D56-DAY(D56)-6)))</f>
        <v>1</v>
      </c>
      <c r="E62">
        <f t="shared" ca="1" si="10"/>
        <v>1</v>
      </c>
      <c r="F62">
        <f t="shared" ca="1" si="10"/>
        <v>1</v>
      </c>
      <c r="G62">
        <f t="shared" ca="1" si="10"/>
        <v>1</v>
      </c>
      <c r="H62">
        <f t="shared" ca="1" si="10"/>
        <v>1</v>
      </c>
      <c r="I62">
        <f t="shared" ca="1" si="10"/>
        <v>1</v>
      </c>
      <c r="J62">
        <f t="shared" ca="1" si="10"/>
        <v>1</v>
      </c>
      <c r="K62">
        <f t="shared" ca="1" si="10"/>
        <v>1</v>
      </c>
      <c r="L62">
        <f t="shared" ca="1" si="10"/>
        <v>2</v>
      </c>
      <c r="M62">
        <f t="shared" ca="1" si="10"/>
        <v>2</v>
      </c>
      <c r="N62">
        <f t="shared" ca="1" si="10"/>
        <v>2</v>
      </c>
      <c r="O62">
        <f t="shared" ca="1" si="10"/>
        <v>2</v>
      </c>
      <c r="P62">
        <f t="shared" ca="1" si="10"/>
        <v>2</v>
      </c>
      <c r="Q62">
        <f t="shared" ca="1" si="10"/>
        <v>2</v>
      </c>
      <c r="R62">
        <f t="shared" ca="1" si="10"/>
        <v>2</v>
      </c>
      <c r="S62">
        <f t="shared" ca="1" si="10"/>
        <v>3</v>
      </c>
      <c r="T62">
        <f t="shared" ca="1" si="10"/>
        <v>3</v>
      </c>
      <c r="U62">
        <f t="shared" ca="1" si="10"/>
        <v>3</v>
      </c>
      <c r="V62">
        <f t="shared" ca="1" si="10"/>
        <v>3</v>
      </c>
      <c r="W62">
        <f t="shared" ca="1" si="10"/>
        <v>3</v>
      </c>
      <c r="X62">
        <f t="shared" ca="1" si="10"/>
        <v>3</v>
      </c>
      <c r="Y62">
        <f t="shared" ca="1" si="10"/>
        <v>3</v>
      </c>
      <c r="Z62">
        <f t="shared" ca="1" si="10"/>
        <v>4</v>
      </c>
      <c r="AA62">
        <f t="shared" ca="1" si="10"/>
        <v>4</v>
      </c>
      <c r="AB62">
        <f t="shared" ca="1" si="10"/>
        <v>4</v>
      </c>
      <c r="AC62">
        <f t="shared" ca="1" si="10"/>
        <v>4</v>
      </c>
      <c r="AD62">
        <f t="shared" ca="1" si="10"/>
        <v>4</v>
      </c>
      <c r="AE62">
        <f t="shared" ca="1" si="10"/>
        <v>4</v>
      </c>
      <c r="AF62">
        <f t="shared" ca="1" si="10"/>
        <v>4</v>
      </c>
      <c r="AG62">
        <f t="shared" ca="1" si="10"/>
        <v>5</v>
      </c>
      <c r="AH62">
        <f t="shared" ca="1" si="10"/>
        <v>5</v>
      </c>
    </row>
    <row r="64" spans="2:41" ht="14.4">
      <c r="C64"/>
      <c r="D64" s="2" t="b">
        <f ca="1">IF(OR(D6="sub",D6="ned"),TRUE,ISERROR(MATCH(D62,UPIS!AJ5:AN5,0)))</f>
        <v>1</v>
      </c>
      <c r="E64" s="2" t="b">
        <f ca="1">IF(OR(E6="sub",E6="ned"),TRUE,ISERROR(MATCH(E62,UPIS!AJ5:AN5,0)))</f>
        <v>1</v>
      </c>
      <c r="F64" s="2" t="b">
        <f ca="1">IF(OR(F6="sub",F6="ned"),TRUE,ISERROR(MATCH(F62,UPIS!AJ5:AN5,0)))</f>
        <v>1</v>
      </c>
      <c r="G64" s="2" t="b">
        <f ca="1">IF(OR(G6="sub",G6="ned"),TRUE,ISERROR(MATCH(G62,UPIS!AJ5:AN5,0)))</f>
        <v>1</v>
      </c>
      <c r="H64" s="2" t="b">
        <f ca="1">IF(OR(H6="sub",H6="ned"),TRUE,ISERROR(MATCH(H62,UPIS!AJ5:AN5,0)))</f>
        <v>1</v>
      </c>
      <c r="I64" s="2" t="b">
        <f ca="1">IF(OR(I6="sub",I6="ned"),TRUE,ISERROR(MATCH(I62,UPIS!AJ5:AN5,0)))</f>
        <v>1</v>
      </c>
      <c r="J64" s="2" t="b">
        <f ca="1">IF(OR(J6="sub",J6="ned"),TRUE,ISERROR(MATCH(J62,UPIS!AJ5:AN5,0)))</f>
        <v>1</v>
      </c>
      <c r="K64" s="2" t="b">
        <f ca="1">IF(OR(K6="sub",K6="ned"),TRUE,ISERROR(MATCH(K62,UPIS!AJ5:AN5,0)))</f>
        <v>1</v>
      </c>
      <c r="L64" s="2" t="b">
        <f ca="1">IF(OR(L6="sub",L6="ned"),TRUE,ISERROR(MATCH(L62,UPIS!AJ5:AN5,0)))</f>
        <v>0</v>
      </c>
      <c r="M64" s="2" t="b">
        <f ca="1">IF(OR(M6="sub",M6="ned"),TRUE,ISERROR(MATCH(M62,UPIS!AJ5:AN5,0)))</f>
        <v>0</v>
      </c>
      <c r="N64" s="2" t="b">
        <f ca="1">IF(OR(N6="sub",N6="ned"),TRUE,ISERROR(MATCH(N62,UPIS!AJ5:AN5,0)))</f>
        <v>0</v>
      </c>
      <c r="O64" s="2" t="b">
        <f ca="1">IF(OR(O6="sub",O6="ned"),TRUE,ISERROR(MATCH(O62,UPIS!AJ5:AN5,0)))</f>
        <v>0</v>
      </c>
      <c r="P64" s="2" t="b">
        <f ca="1">IF(OR(P6="sub",P6="ned"),TRUE,ISERROR(MATCH(P62,UPIS!AJ5:AN5,0)))</f>
        <v>0</v>
      </c>
      <c r="Q64" s="2" t="b">
        <f ca="1">IF(OR(Q6="sub",Q6="ned"),TRUE,ISERROR(MATCH(Q62,UPIS!AJ5:AN5,0)))</f>
        <v>1</v>
      </c>
      <c r="R64" s="2" t="b">
        <f ca="1">IF(OR(R6="sub",R6="ned"),TRUE,ISERROR(MATCH(R62,UPIS!AJ5:AN5,0)))</f>
        <v>1</v>
      </c>
      <c r="S64" s="2" t="b">
        <f ca="1">IF(OR(S6="sub",S6="ned"),TRUE,ISERROR(MATCH(S62,UPIS!AJ5:AN5,0)))</f>
        <v>1</v>
      </c>
      <c r="T64" s="2" t="b">
        <f ca="1">IF(OR(T6="sub",T6="ned"),TRUE,ISERROR(MATCH(T62,UPIS!AJ5:AN5,0)))</f>
        <v>1</v>
      </c>
      <c r="U64" s="2" t="b">
        <f ca="1">IF(OR(U6="sub",U6="ned"),TRUE,ISERROR(MATCH(U62,UPIS!AJ5:AN5,0)))</f>
        <v>1</v>
      </c>
      <c r="V64" s="2" t="b">
        <f ca="1">IF(OR(V6="sub",V6="ned"),TRUE,ISERROR(MATCH(V62,UPIS!AJ5:AN5,0)))</f>
        <v>1</v>
      </c>
      <c r="W64" s="2" t="b">
        <f ca="1">IF(OR(W6="sub",W6="ned"),TRUE,ISERROR(MATCH(W62,UPIS!AJ5:AN5,0)))</f>
        <v>1</v>
      </c>
      <c r="X64" s="2" t="b">
        <f ca="1">IF(OR(X6="sub",X6="ned"),TRUE,ISERROR(MATCH(X62,UPIS!AJ5:AN5,0)))</f>
        <v>1</v>
      </c>
      <c r="Y64" s="2" t="b">
        <f ca="1">IF(OR(Y6="sub",Y6="ned"),TRUE,ISERROR(MATCH(Y62,UPIS!AJ5:AN5,0)))</f>
        <v>1</v>
      </c>
      <c r="Z64" s="2" t="b">
        <f ca="1">IF(OR(Z6="sub",Z6="ned"),TRUE,ISERROR(MATCH(Z62,UPIS!AJ5:AN5,0)))</f>
        <v>0</v>
      </c>
      <c r="AA64" s="2" t="b">
        <f ca="1">IF(OR(AA6="sub",AA6="ned"),TRUE,ISERROR(MATCH(AA62,UPIS!AJ5:AN5,0)))</f>
        <v>0</v>
      </c>
      <c r="AB64" s="2" t="b">
        <f ca="1">IF(OR(AB6="sub",AB6="ned"),TRUE,ISERROR(MATCH(AB62,UPIS!AJ5:AN5,0)))</f>
        <v>0</v>
      </c>
      <c r="AC64" s="2" t="b">
        <f ca="1">IF(OR(AC6="sub",AC6="ned"),TRUE,ISERROR(MATCH(AC62,UPIS!AJ5:AN5,0)))</f>
        <v>0</v>
      </c>
      <c r="AD64" s="2" t="b">
        <f ca="1">IF(OR(AD6="sub",AD6="ned"),TRUE,ISERROR(MATCH(AD62,UPIS!AJ5:AN5,0)))</f>
        <v>0</v>
      </c>
      <c r="AE64" s="2" t="b">
        <f ca="1">IF(OR(AE6="sub",AE6="ned"),TRUE,ISERROR(MATCH(AE62,UPIS!AJ5:AN5,0)))</f>
        <v>1</v>
      </c>
      <c r="AF64" s="2" t="b">
        <f ca="1">IF(OR(AF6="sub",AF6="ned",AF6=""),TRUE,ISERROR(MATCH(AF62,UPIS!AJ5:AN5,0)))</f>
        <v>1</v>
      </c>
      <c r="AG64" s="2" t="b">
        <f ca="1">IF(OR(AG6="sub",AG6="ned",AG6=""),TRUE,ISERROR(MATCH(AG62,UPIS!AJ5:AN5,0)))</f>
        <v>1</v>
      </c>
      <c r="AH64" s="2" t="b">
        <f ca="1">IF(OR(AH6="sub",AH6="ned",AH6=""),TRUE,ISERROR(MATCH(AH62,UPIS!AJ5:AN5,0)))</f>
        <v>1</v>
      </c>
      <c r="AJ64" s="2">
        <f ca="1">COUNTIF(D64:AH64,FALSE)-AO82</f>
        <v>10</v>
      </c>
      <c r="AM64" s="2" t="s">
        <v>82</v>
      </c>
      <c r="AN64" s="2">
        <f ca="1">(AJ64-AP80)*D51</f>
        <v>0</v>
      </c>
      <c r="AO64" s="2" t="s">
        <v>85</v>
      </c>
    </row>
    <row r="67" spans="3:42">
      <c r="C67" s="84" t="s">
        <v>76</v>
      </c>
      <c r="D67" s="2">
        <f ca="1">IF(NOT(D15=""), D56,)</f>
        <v>0</v>
      </c>
      <c r="E67" s="2">
        <f t="shared" ref="E67:AH67" si="11">IF(NOT(E15=""), E56,)</f>
        <v>0</v>
      </c>
      <c r="F67" s="2">
        <f t="shared" si="11"/>
        <v>0</v>
      </c>
      <c r="G67" s="2">
        <f t="shared" si="11"/>
        <v>0</v>
      </c>
      <c r="H67" s="2">
        <f t="shared" ca="1" si="11"/>
        <v>0</v>
      </c>
      <c r="I67" s="2">
        <f t="shared" ca="1" si="11"/>
        <v>0</v>
      </c>
      <c r="J67" s="2">
        <f t="shared" ca="1" si="11"/>
        <v>0</v>
      </c>
      <c r="K67" s="2">
        <f t="shared" ca="1" si="11"/>
        <v>0</v>
      </c>
      <c r="L67" s="2">
        <f t="shared" ca="1" si="11"/>
        <v>0</v>
      </c>
      <c r="M67" s="2">
        <f t="shared" ca="1" si="11"/>
        <v>0</v>
      </c>
      <c r="N67" s="2">
        <f t="shared" ca="1" si="11"/>
        <v>0</v>
      </c>
      <c r="O67" s="2">
        <f t="shared" ca="1" si="11"/>
        <v>0</v>
      </c>
      <c r="P67" s="2">
        <f t="shared" ca="1" si="11"/>
        <v>0</v>
      </c>
      <c r="Q67" s="2">
        <f t="shared" ca="1" si="11"/>
        <v>0</v>
      </c>
      <c r="R67" s="2">
        <f t="shared" ca="1" si="11"/>
        <v>0</v>
      </c>
      <c r="S67" s="2">
        <f t="shared" ca="1" si="11"/>
        <v>0</v>
      </c>
      <c r="T67" s="2">
        <f t="shared" ca="1" si="11"/>
        <v>0</v>
      </c>
      <c r="U67" s="2">
        <f t="shared" ca="1" si="11"/>
        <v>0</v>
      </c>
      <c r="V67" s="2">
        <f t="shared" ca="1" si="11"/>
        <v>0</v>
      </c>
      <c r="W67" s="2">
        <f t="shared" ca="1" si="11"/>
        <v>0</v>
      </c>
      <c r="X67" s="2">
        <f t="shared" ca="1" si="11"/>
        <v>0</v>
      </c>
      <c r="Y67" s="2">
        <f t="shared" ca="1" si="11"/>
        <v>0</v>
      </c>
      <c r="Z67" s="2">
        <f t="shared" ca="1" si="11"/>
        <v>0</v>
      </c>
      <c r="AA67" s="2">
        <f t="shared" ca="1" si="11"/>
        <v>0</v>
      </c>
      <c r="AB67" s="2">
        <f t="shared" ca="1" si="11"/>
        <v>0</v>
      </c>
      <c r="AC67" s="2">
        <f t="shared" ca="1" si="11"/>
        <v>0</v>
      </c>
      <c r="AD67" s="2">
        <f t="shared" ca="1" si="11"/>
        <v>0</v>
      </c>
      <c r="AE67" s="2">
        <f t="shared" ca="1" si="11"/>
        <v>0</v>
      </c>
      <c r="AF67" s="2">
        <f t="shared" ca="1" si="11"/>
        <v>0</v>
      </c>
      <c r="AG67" s="2">
        <f t="shared" ca="1" si="11"/>
        <v>0</v>
      </c>
      <c r="AH67" s="2">
        <f t="shared" ca="1" si="11"/>
        <v>0</v>
      </c>
    </row>
    <row r="68" spans="3:42">
      <c r="E68" s="38"/>
      <c r="G68" s="35"/>
    </row>
    <row r="69" spans="3:42">
      <c r="D69" s="84" t="str">
        <f ca="1">TEXT(D67, "dd.mm.yy")</f>
        <v>00.01.00</v>
      </c>
      <c r="E69" s="84" t="str">
        <f t="shared" ref="E69:AH69" si="12">TEXT(E67, "dd.mm.yy")</f>
        <v>00.01.00</v>
      </c>
      <c r="F69" s="84" t="str">
        <f t="shared" si="12"/>
        <v>00.01.00</v>
      </c>
      <c r="G69" s="84" t="str">
        <f t="shared" si="12"/>
        <v>00.01.00</v>
      </c>
      <c r="H69" s="84" t="str">
        <f t="shared" ca="1" si="12"/>
        <v>00.01.00</v>
      </c>
      <c r="I69" s="84" t="str">
        <f t="shared" ca="1" si="12"/>
        <v>00.01.00</v>
      </c>
      <c r="J69" s="84" t="str">
        <f t="shared" ca="1" si="12"/>
        <v>00.01.00</v>
      </c>
      <c r="K69" s="84" t="str">
        <f t="shared" ca="1" si="12"/>
        <v>00.01.00</v>
      </c>
      <c r="L69" s="84" t="str">
        <f t="shared" ca="1" si="12"/>
        <v>00.01.00</v>
      </c>
      <c r="M69" s="84" t="str">
        <f t="shared" ca="1" si="12"/>
        <v>00.01.00</v>
      </c>
      <c r="N69" s="84" t="str">
        <f t="shared" ca="1" si="12"/>
        <v>00.01.00</v>
      </c>
      <c r="O69" s="84" t="str">
        <f t="shared" ca="1" si="12"/>
        <v>00.01.00</v>
      </c>
      <c r="P69" s="84" t="str">
        <f t="shared" ca="1" si="12"/>
        <v>00.01.00</v>
      </c>
      <c r="Q69" s="84" t="str">
        <f t="shared" ca="1" si="12"/>
        <v>00.01.00</v>
      </c>
      <c r="R69" s="84" t="str">
        <f t="shared" ca="1" si="12"/>
        <v>00.01.00</v>
      </c>
      <c r="S69" s="84" t="str">
        <f t="shared" ca="1" si="12"/>
        <v>00.01.00</v>
      </c>
      <c r="T69" s="84" t="str">
        <f t="shared" ca="1" si="12"/>
        <v>00.01.00</v>
      </c>
      <c r="U69" s="84" t="str">
        <f t="shared" ca="1" si="12"/>
        <v>00.01.00</v>
      </c>
      <c r="V69" s="84" t="str">
        <f t="shared" ca="1" si="12"/>
        <v>00.01.00</v>
      </c>
      <c r="W69" s="84" t="str">
        <f t="shared" ca="1" si="12"/>
        <v>00.01.00</v>
      </c>
      <c r="X69" s="84" t="str">
        <f t="shared" ca="1" si="12"/>
        <v>00.01.00</v>
      </c>
      <c r="Y69" s="84" t="str">
        <f t="shared" ca="1" si="12"/>
        <v>00.01.00</v>
      </c>
      <c r="Z69" s="84" t="str">
        <f t="shared" ca="1" si="12"/>
        <v>00.01.00</v>
      </c>
      <c r="AA69" s="84" t="str">
        <f t="shared" ca="1" si="12"/>
        <v>00.01.00</v>
      </c>
      <c r="AB69" s="84" t="str">
        <f t="shared" ca="1" si="12"/>
        <v>00.01.00</v>
      </c>
      <c r="AC69" s="84" t="str">
        <f t="shared" ca="1" si="12"/>
        <v>00.01.00</v>
      </c>
      <c r="AD69" s="84" t="str">
        <f t="shared" ca="1" si="12"/>
        <v>00.01.00</v>
      </c>
      <c r="AE69" s="84" t="str">
        <f t="shared" ca="1" si="12"/>
        <v>00.01.00</v>
      </c>
      <c r="AF69" s="84" t="str">
        <f t="shared" ca="1" si="12"/>
        <v>00.01.00</v>
      </c>
      <c r="AG69" s="84" t="str">
        <f t="shared" ca="1" si="12"/>
        <v>00.01.00</v>
      </c>
      <c r="AH69" s="84" t="str">
        <f t="shared" ca="1" si="12"/>
        <v>00.01.00</v>
      </c>
    </row>
    <row r="70" spans="3:42">
      <c r="D70" s="34"/>
    </row>
    <row r="71" spans="3:42" ht="14.4" thickBot="1">
      <c r="D71" s="56"/>
    </row>
    <row r="72" spans="3:42" ht="31.2" thickTop="1" thickBot="1">
      <c r="D72" s="100" t="str">
        <f ca="1">IF(ISBLANK(UPIS!D7),IF(COUNTA(UPIS!D7:'UPIS'!D30)=0,IF(D64,IF(TODAY()+31&gt;=D56,CHOOSE(WEEKDAY(D56),"",Raspored!C4,Raspored!D4,Raspored!E4,Raspored!F4,Raspored!G4,"")),IF(TODAY()&gt;=D56,CHOOSE(WEEKDAY(D56),"",Raspored!C12,Raspored!D12,Raspored!E12,Raspored!F12,Raspored!G12,""))),""),UPIS!D7)</f>
        <v/>
      </c>
      <c r="E72" s="54">
        <f ca="1">IF(ISBLANK(UPIS!E7),IF(COUNTA(UPIS!E7:'UPIS'!E30)=0,IF(E64,IF(TODAY()+31&gt;=E56,CHOOSE(WEEKDAY(E56),"",Raspored!C4,Raspored!D4,Raspored!E4,Raspored!F4,Raspored!G4,"")),IF(TODAY()&gt;=E56,CHOOSE(WEEKDAY(E56),"",Raspored!C12,Raspored!D12,Raspored!E12,Raspored!F12,Raspored!G12,""))),""),UPIS!E7)</f>
        <v>0</v>
      </c>
      <c r="F72" s="54">
        <f ca="1">IF(ISBLANK(UPIS!F7),IF(COUNTA(UPIS!F7:'UPIS'!F30)=0,IF(F64,IF(TODAY()+31&gt;=F56,CHOOSE(WEEKDAY(F56),"",Raspored!C4,Raspored!D4,Raspored!E4,Raspored!F4,Raspored!G4,"")),IF(TODAY()&gt;=F56,CHOOSE(WEEKDAY(F56),"",Raspored!C12,Raspored!D12,Raspored!E12,Raspored!F12,Raspored!G12,""))),""),UPIS!F7)</f>
        <v>0</v>
      </c>
      <c r="G72" s="54">
        <f ca="1">IF(ISBLANK(UPIS!G7),IF(COUNTA(UPIS!G7:'UPIS'!G30)=0,IF(G64,IF(TODAY()+31&gt;=G56,CHOOSE(WEEKDAY(G56),"",Raspored!C4,Raspored!D4,Raspored!E4,Raspored!F4,Raspored!G4,"")),IF(TODAY()&gt;=G56,CHOOSE(WEEKDAY(G56),"",Raspored!C12,Raspored!D12,Raspored!E12,Raspored!F12,Raspored!G12,""))),""),UPIS!G7)</f>
        <v>0</v>
      </c>
      <c r="H72" s="54">
        <f ca="1">IF(ISBLANK(UPIS!H7),IF(COUNTA(UPIS!H7:'UPIS'!H30)=0,IF(H64,IF(TODAY()+31&gt;=H56,CHOOSE(WEEKDAY(H56),"",Raspored!C4,Raspored!D4,Raspored!E4,Raspored!F4,Raspored!G4,"")),IF(TODAY()&gt;=H56,CHOOSE(WEEKDAY(H56),"",Raspored!C12,Raspored!D12,Raspored!E12,Raspored!F12,Raspored!G12,""))),""),UPIS!H7)</f>
        <v>0</v>
      </c>
      <c r="I72" s="54">
        <f ca="1">IF(ISBLANK(UPIS!I7),IF(COUNTA(UPIS!I7:'UPIS'!I30)=0,IF(I64,IF(TODAY()+31&gt;=I56,CHOOSE(WEEKDAY(I56),"",Raspored!C4,Raspored!D4,Raspored!E4,Raspored!F4,Raspored!G4,"")),IF(TODAY()&gt;=I56,CHOOSE(WEEKDAY(I56),"",Raspored!C12,Raspored!D12,Raspored!E12,Raspored!F12,Raspored!G12,""))),""),UPIS!I7)</f>
        <v>0</v>
      </c>
      <c r="J72" s="54" t="str">
        <f ca="1">IF(ISBLANK(UPIS!J7),IF(COUNTA(UPIS!J7:'UPIS'!J30)=0,IF(J64,IF(TODAY()+31&gt;=J56,CHOOSE(WEEKDAY(J56),"",Raspored!C4,Raspored!D4,Raspored!E4,Raspored!F4,Raspored!G4,"")),IF(TODAY()&gt;=J56,CHOOSE(WEEKDAY(J56),"",Raspored!C12,Raspored!D12,Raspored!E12,Raspored!F12,Raspored!G12,""))),""),UPIS!J7)</f>
        <v/>
      </c>
      <c r="K72" s="54" t="str">
        <f ca="1">IF(ISBLANK(UPIS!K7),IF(COUNTA(UPIS!K7:'UPIS'!K30)=0,IF(K64,IF(TODAY()+31&gt;=K56,CHOOSE(WEEKDAY(K56),"",Raspored!C4,Raspored!D4,Raspored!E4,Raspored!F4,Raspored!G4,"")),IF(TODAY()&gt;=K56,CHOOSE(WEEKDAY(K56),"",Raspored!C12,Raspored!D12,Raspored!E12,Raspored!F12,Raspored!G12,""))),""),UPIS!K7)</f>
        <v/>
      </c>
      <c r="L72" s="54" t="b">
        <f ca="1">IF(ISBLANK(UPIS!L7),IF(COUNTA(UPIS!L7:'UPIS'!L30)=0,IF(L64,IF(TODAY()+31&gt;=L56,CHOOSE(WEEKDAY(L56),"",Raspored!C4,Raspored!D4,Raspored!E4,Raspored!F4,Raspored!G4,"")),IF(TODAY()&gt;=L56,CHOOSE(WEEKDAY(L56),"",Raspored!C12,Raspored!D12,Raspored!E12,Raspored!F12,Raspored!G12,""))),""),UPIS!L7)</f>
        <v>0</v>
      </c>
      <c r="M72" s="54" t="b">
        <f ca="1">IF(ISBLANK(UPIS!M7),IF(COUNTA(UPIS!M7:'UPIS'!M30)=0,IF(M64,IF(TODAY()+31&gt;=M56,CHOOSE(WEEKDAY(M56),"",Raspored!C4,Raspored!D4,Raspored!E4,Raspored!F4,Raspored!G4,"")),IF(TODAY()&gt;=M56,CHOOSE(WEEKDAY(M56),"",Raspored!C12,Raspored!D12,Raspored!E12,Raspored!F12,Raspored!G12,""))),""),UPIS!M7)</f>
        <v>0</v>
      </c>
      <c r="N72" s="54" t="b">
        <f ca="1">IF(ISBLANK(UPIS!N7),IF(COUNTA(UPIS!N7:'UPIS'!N30)=0,IF(N64,IF(TODAY()+31&gt;=N56,CHOOSE(WEEKDAY(N56),"",Raspored!C4,Raspored!D4,Raspored!E4,Raspored!F4,Raspored!G4,"")),IF(TODAY()&gt;=N56,CHOOSE(WEEKDAY(N56),"",Raspored!C12,Raspored!D12,Raspored!E12,Raspored!F12,Raspored!G12,""))),""),UPIS!N7)</f>
        <v>0</v>
      </c>
      <c r="O72" s="54" t="b">
        <f ca="1">IF(ISBLANK(UPIS!O7),IF(COUNTA(UPIS!O7:'UPIS'!O30)=0,IF(O64,IF(TODAY()+31&gt;=O56,CHOOSE(WEEKDAY(O56),"",Raspored!C4,Raspored!D4,Raspored!E4,Raspored!F4,Raspored!G4,"")),IF(TODAY()&gt;=O56,CHOOSE(WEEKDAY(O56),"",Raspored!C12,Raspored!D12,Raspored!E12,Raspored!F12,Raspored!G12,""))),""),UPIS!O7)</f>
        <v>0</v>
      </c>
      <c r="P72" s="54" t="b">
        <f ca="1">IF(ISBLANK(UPIS!P7),IF(COUNTA(UPIS!P13:'UPIS'!P30)=0,IF(P64,IF(TODAY()+31&gt;=P56,CHOOSE(WEEKDAY(P56),"",Raspored!C4,Raspored!D4,Raspored!E4,Raspored!F4,Raspored!G4,"")),IF(TODAY()&gt;=P56,CHOOSE(WEEKDAY(P56),"",Raspored!C12,Raspored!D12,Raspored!E12,Raspored!F12,Raspored!G12,""))),""),UPIS!P7)</f>
        <v>0</v>
      </c>
      <c r="Q72" s="54" t="str">
        <f ca="1">IF(ISBLANK(UPIS!Q7),IF(COUNTA(UPIS!Q7:'UPIS'!Q30)=0,IF(Q64,IF(TODAY()+31&gt;=Q56,CHOOSE(WEEKDAY(Q56),"",Raspored!C4,Raspored!D4,Raspored!E4,Raspored!F4,Raspored!G4,"")),IF(TODAY()&gt;=Q56,CHOOSE(WEEKDAY(Q56),"",Raspored!C12,Raspored!D12,Raspored!E12,Raspored!F12,Raspored!G12,""))),""),UPIS!Q7)</f>
        <v/>
      </c>
      <c r="R72" s="54" t="str">
        <f ca="1">IF(ISBLANK(UPIS!R7),IF(COUNTA(UPIS!R7:'UPIS'!R30)=0,IF(R64,IF(TODAY()+31&gt;=R56,CHOOSE(WEEKDAY(R56),"",Raspored!C4,Raspored!D4,Raspored!E4,Raspored!F4,Raspored!G4,"")),IF(TODAY()&gt;=R56,CHOOSE(WEEKDAY(R56),"",Raspored!C12,Raspored!D12,Raspored!E12,Raspored!F12,Raspored!G12,""))),""),UPIS!R7)</f>
        <v/>
      </c>
      <c r="S72" s="54">
        <f ca="1">IF(ISBLANK(UPIS!S7),IF(COUNTA(UPIS!S7:'UPIS'!S30)=0,IF(S64,IF(TODAY()+31&gt;=S56,CHOOSE(WEEKDAY(S56),"",Raspored!C4,Raspored!D4,Raspored!E4,Raspored!F4,Raspored!G4,"")),IF(TODAY()&gt;=S56,CHOOSE(WEEKDAY(S56),"",Raspored!C12,Raspored!D12,Raspored!E12,Raspored!F12,Raspored!G12,""))),""),UPIS!S7)</f>
        <v>0</v>
      </c>
      <c r="T72" s="54">
        <f ca="1">IF(ISBLANK(UPIS!T7),IF(COUNTA(UPIS!T7:'UPIS'!T30)=0,IF(T64,IF(TODAY()+31&gt;=T56,CHOOSE(WEEKDAY(T56),"",Raspored!C4,Raspored!D4,Raspored!E4,Raspored!F4,Raspored!G4,"")),IF(TODAY()&gt;=T56,CHOOSE(WEEKDAY(T56),"",Raspored!C12,Raspored!D12,Raspored!E12,Raspored!F12,Raspored!G12,""))),""),UPIS!T7)</f>
        <v>0</v>
      </c>
      <c r="U72" s="54">
        <f ca="1">IF(ISBLANK(UPIS!U7),IF(COUNTA(UPIS!U7:'UPIS'!U30)=0,IF(U64,IF(TODAY()+31&gt;=U56,CHOOSE(WEEKDAY(U56),"",Raspored!C4,Raspored!D4,Raspored!E4,Raspored!F4,Raspored!G4,"")),IF(TODAY()&gt;=U56,CHOOSE(WEEKDAY(U56),"",Raspored!C12,Raspored!D12,Raspored!E12,Raspored!F12,Raspored!G12,""))),""),UPIS!U7)</f>
        <v>0</v>
      </c>
      <c r="V72" s="54">
        <f ca="1">IF(ISBLANK(UPIS!V7),IF(COUNTA(UPIS!V7:'UPIS'!V30)=0,IF(V64,IF(TODAY()+31&gt;=V56,CHOOSE(WEEKDAY(V56),"",Raspored!C4,Raspored!D4,Raspored!E4,Raspored!F4,Raspored!G4,"")),IF(TODAY()&gt;=V56,CHOOSE(WEEKDAY(V56),"",Raspored!C12,Raspored!D12,Raspored!E12,Raspored!F12,Raspored!G12,""))),""),UPIS!V7)</f>
        <v>0</v>
      </c>
      <c r="W72" s="54">
        <f ca="1">IF(ISBLANK(UPIS!W7),IF(COUNTA(UPIS!W7:'UPIS'!W30)=0,IF(W64,IF(TODAY()+31&gt;=W56,CHOOSE(WEEKDAY(W56),"",Raspored!C4,Raspored!D4,Raspored!E4,Raspored!F4,Raspored!G4,"")),IF(TODAY()&gt;=W56,CHOOSE(WEEKDAY(W56),"",Raspored!C12,Raspored!D12,Raspored!E12,Raspored!F12,Raspored!G12,""))),""),UPIS!W7)</f>
        <v>0</v>
      </c>
      <c r="X72" s="54" t="str">
        <f ca="1">IF(ISBLANK(UPIS!X7),IF(COUNTA(UPIS!X7:'UPIS'!X30)=0,IF(X64,IF(TODAY()+31&gt;=X56,CHOOSE(WEEKDAY(X56),"",Raspored!C4,Raspored!D4,Raspored!E4,Raspored!F4,Raspored!G4,"")),IF(TODAY()&gt;=X56,CHOOSE(WEEKDAY(X56),"",Raspored!C12,Raspored!D12,Raspored!E12,Raspored!F12,Raspored!G12,""))),""),UPIS!X7)</f>
        <v/>
      </c>
      <c r="Y72" s="54" t="str">
        <f ca="1">IF(ISBLANK(UPIS!Y7),IF(COUNTA(UPIS!Y7:'UPIS'!Y30)=0,IF(Y64,IF(TODAY()+31&gt;=Y56,CHOOSE(WEEKDAY(Y56),"",Raspored!C4,Raspored!D4,Raspored!E4,Raspored!F4,Raspored!G4,"")),IF(TODAY()&gt;=Y56,CHOOSE(WEEKDAY(Y56),"",Raspored!C12,Raspored!D12,Raspored!E12,Raspored!F12,Raspored!G12,""))),""),UPIS!Y7)</f>
        <v/>
      </c>
      <c r="Z72" s="54" t="b">
        <f ca="1">IF(ISBLANK(UPIS!Z7),IF(COUNTA(UPIS!Z7:'UPIS'!Z30)=0,IF(Z64,IF(TODAY()+31&gt;=Z56,CHOOSE(WEEKDAY(Z56),"",Raspored!C4,Raspored!D4,Raspored!E4,Raspored!F4,Raspored!G4,"")),IF(TODAY()&gt;=Z56,CHOOSE(WEEKDAY(Z56),"",Raspored!C12,Raspored!D12,Raspored!E12,Raspored!F12,Raspored!G12,""))),""),UPIS!Z7)</f>
        <v>0</v>
      </c>
      <c r="AA72" s="54" t="b">
        <f ca="1">IF(ISBLANK(UPIS!AA7),IF(COUNTA(UPIS!AA7:'UPIS'!AA30)=0,IF(AA64,IF(TODAY()+31&gt;=AA56,CHOOSE(WEEKDAY(AA56),"",Raspored!C4,Raspored!D4,Raspored!E4,Raspored!F4,Raspored!G4,"")),IF(TODAY()&gt;=AA56,CHOOSE(WEEKDAY(AA56),"",Raspored!C12,Raspored!D12,Raspored!E12,Raspored!F12,Raspored!G12,""))),""),UPIS!AA7)</f>
        <v>0</v>
      </c>
      <c r="AB72" s="54" t="b">
        <f ca="1">IF(ISBLANK(UPIS!AB7),IF(COUNTA(UPIS!AB7:'UPIS'!AB30)=0,IF(AB64,IF(TODAY()+31&gt;=AB56,CHOOSE(WEEKDAY(AB56),"",Raspored!C4,Raspored!D4,Raspored!E4,Raspored!F4,Raspored!G4,"")),IF(TODAY()&gt;=AB56,CHOOSE(WEEKDAY(AB56),"",Raspored!C12,Raspored!D12,Raspored!E12,Raspored!F12,Raspored!G12,""))),""),UPIS!AB7)</f>
        <v>0</v>
      </c>
      <c r="AC72" s="54" t="b">
        <f ca="1">IF(ISBLANK(UPIS!AC7),IF(COUNTA(UPIS!AC7:'UPIS'!AC30)=0,IF(AC64,IF(TODAY()+31&gt;=AC56,CHOOSE(WEEKDAY(AC56),"",Raspored!C4,Raspored!D4,Raspored!E4,Raspored!F4,Raspored!G4,"")),IF(TODAY()&gt;=AC56,CHOOSE(WEEKDAY(AC56),"",Raspored!C12,Raspored!D12,Raspored!E12,Raspored!F12,Raspored!G12,""))),""),UPIS!AC7)</f>
        <v>0</v>
      </c>
      <c r="AD72" s="54" t="b">
        <f ca="1">IF(ISBLANK(UPIS!AD7),IF(COUNTA(UPIS!AD7:'UPIS'!AD30)=0,IF(AD64,IF(TODAY()+31&gt;=AD56,CHOOSE(WEEKDAY(AD56),"",Raspored!C4,Raspored!D4,Raspored!E4,Raspored!F4,Raspored!G4,"")),IF(TODAY()&gt;=AD56,CHOOSE(WEEKDAY(AD56),"",Raspored!C12,Raspored!D12,Raspored!E12,Raspored!F12,Raspored!G12,""))),""),UPIS!AD7)</f>
        <v>0</v>
      </c>
      <c r="AE72" s="54" t="str">
        <f ca="1">IF(ISBLANK(UPIS!AE7),IF(COUNTA(UPIS!AE7:'UPIS'!AE30)=0,IF(AE64,IF(TODAY()+31&gt;=AE56,CHOOSE(WEEKDAY(AE56),"",Raspored!C4,Raspored!D4,Raspored!E4,Raspored!F4,Raspored!G4,"")),IF(TODAY()&gt;=AE56,CHOOSE(WEEKDAY(AE56),"",Raspored!C12,Raspored!D12,Raspored!E12,Raspored!F12,Raspored!G12,""))),""),UPIS!AE7)</f>
        <v/>
      </c>
      <c r="AF72" s="54" t="str">
        <f ca="1">IF(AF7="","",IF(ISBLANK(UPIS!AF7),IF(COUNTA(UPIS!AF7:'UPIS'!AF30)=0,IF(AF64,IF(TODAY()+31&gt;=AF56,CHOOSE(WEEKDAY(AF56),"",Raspored!C4,Raspored!D4,Raspored!E4,Raspored!F4,Raspored!G4,"")),IF(TODAY()&gt;=AF56,CHOOSE(WEEKDAY(AF56),"",Raspored!C12,Raspored!D12,Raspored!E12,Raspored!F12,Raspored!G12,""))),""),UPIS!AF7))</f>
        <v/>
      </c>
      <c r="AG72" s="54">
        <f ca="1">IF(AG7="","",IF(ISBLANK(UPIS!AG7),IF(COUNTA(UPIS!AG7:'UPIS'!AG30)=0,IF(AG64,IF(TODAY()+31&gt;=AG56,CHOOSE(WEEKDAY(AG56),"",Raspored!C4,Raspored!D4,Raspored!E4,Raspored!F4,Raspored!G4,"")),IF(TODAY()&gt;=AG56,CHOOSE(WEEKDAY(AG56),"",Raspored!C12,Raspored!D12,Raspored!E12,Raspored!F12,Raspored!G12,""))),""),UPIS!AG7))</f>
        <v>0</v>
      </c>
      <c r="AH72" s="54">
        <f ca="1">IF(AH7="","",IF(ISBLANK(UPIS!AH7),IF(COUNTA(UPIS!AH7:'UPIS'!AH30)=0,IF(AH64,IF(TODAY()+31&gt;=AH56,CHOOSE(WEEKDAY(AH56),"",Raspored!C4,Raspored!D4,Raspored!E4,Raspored!F4,Raspored!G4,"")),IF(TODAY()&gt;=AH56,CHOOSE(WEEKDAY(AH56),"",Raspored!C12,Raspored!D12,Raspored!E12,Raspored!F12,Raspored!G12,""))),""),UPIS!AH7))</f>
        <v>0</v>
      </c>
      <c r="AM72" s="2" t="s">
        <v>82</v>
      </c>
      <c r="AN72" s="2">
        <f>IF(Raspored!J14=0,0,(COUNTIF(D13:AH13,".")+COUNT(D13:AH13)-AO82)*D51 - AM81)</f>
        <v>0</v>
      </c>
      <c r="AO72" s="2" t="s">
        <v>85</v>
      </c>
    </row>
    <row r="73" spans="3:42" ht="30.6" thickTop="1">
      <c r="D73" s="54" t="str">
        <f ca="1">IF(ISBLANK(UPIS!D8),IF(COUNTA(UPIS!D7:'UPIS'!D30)=0,IF(D64,IF(TODAY()+31&gt;=D56,CHOOSE(WEEKDAY(D56),"",Raspored!C5,Raspored!D5,Raspored!E5,Raspored!F5,Raspored!G5,"")),IF(TODAY()&gt;=D56,CHOOSE(WEEKDAY(D56),"",Raspored!C13,Raspored!D13,Raspored!E13,Raspored!F13,Raspored!G13,""))),""),UPIS!D8)</f>
        <v/>
      </c>
      <c r="E73" s="54">
        <f ca="1">IF(ISBLANK(UPIS!E8),IF(COUNTA(UPIS!E7:'UPIS'!E30)=0,IF(E64,IF(TODAY()+31&gt;=E56,CHOOSE(WEEKDAY(E56),"",Raspored!C5,Raspored!D5,Raspored!E5,Raspored!F5,Raspored!G5,"")),IF(TODAY()&gt;=E56,CHOOSE(WEEKDAY(E56),"",Raspored!C13,Raspored!D13,Raspored!E13,Raspored!F13,Raspored!G13,""))),""),UPIS!E8)</f>
        <v>0</v>
      </c>
      <c r="F73" s="54">
        <f ca="1">IF(ISBLANK(UPIS!F8),IF(COUNTA(UPIS!F7:'UPIS'!F30)=0,IF(F64,IF(TODAY()+31&gt;=F56,CHOOSE(WEEKDAY(F56),"",Raspored!C5,Raspored!D5,Raspored!E5,Raspored!F5,Raspored!G5,"")),IF(TODAY()&gt;=F56,CHOOSE(WEEKDAY(F56),"",Raspored!C13,Raspored!D13,Raspored!E13,Raspored!F13,Raspored!G13,""))),""),UPIS!F8)</f>
        <v>0</v>
      </c>
      <c r="G73" s="54">
        <f ca="1">IF(ISBLANK(UPIS!G8),IF(COUNTA(UPIS!G7:'UPIS'!G30)=0,IF(G64,IF(TODAY()+31&gt;=G56,CHOOSE(WEEKDAY(G56),"",Raspored!C5,Raspored!D5,Raspored!E5,Raspored!F5,Raspored!G5,"")),IF(TODAY()&gt;=G56,CHOOSE(WEEKDAY(G56),"",Raspored!C13,Raspored!D13,Raspored!E13,Raspored!F13,Raspored!G13,""))),""),UPIS!G8)</f>
        <v>0</v>
      </c>
      <c r="H73" s="54">
        <f ca="1">IF(ISBLANK(UPIS!H8),IF(COUNTA(UPIS!H7:'UPIS'!H30)=0,IF(H64,IF(TODAY()+31&gt;=H56,CHOOSE(WEEKDAY(H56),"",Raspored!C5,Raspored!D5,Raspored!E5,Raspored!F5,Raspored!G5,"")),IF(TODAY()&gt;=H56,CHOOSE(WEEKDAY(H56),"",Raspored!C13,Raspored!D13,Raspored!E13,Raspored!F13,Raspored!G13,""))),""),UPIS!H8)</f>
        <v>0</v>
      </c>
      <c r="I73" s="54">
        <f ca="1">IF(ISBLANK(UPIS!I8),IF(COUNTA(UPIS!I7:'UPIS'!I30)=0,IF(I64,IF(TODAY()+31&gt;=I56,CHOOSE(WEEKDAY(I56),"",Raspored!C5,Raspored!D5,Raspored!E5,Raspored!F5,Raspored!G5,"")),IF(TODAY()&gt;=I56,CHOOSE(WEEKDAY(I56),"",Raspored!C13,Raspored!D13,Raspored!E13,Raspored!F13,Raspored!G13,""))),""),UPIS!I8)</f>
        <v>0</v>
      </c>
      <c r="J73" s="54" t="str">
        <f ca="1">IF(ISBLANK(UPIS!J8),IF(COUNTA(UPIS!J7:'UPIS'!J30)=0,IF(J64,IF(TODAY()+31&gt;=J56,CHOOSE(WEEKDAY(J56),"",Raspored!C5,Raspored!D5,Raspored!E5,Raspored!F5,Raspored!G5,"")),IF(TODAY()&gt;=J56,CHOOSE(WEEKDAY(J56),"",Raspored!C13,Raspored!D13,Raspored!E13,Raspored!F13,Raspored!G13,""))),""),UPIS!J8)</f>
        <v/>
      </c>
      <c r="K73" s="54" t="str">
        <f ca="1">IF(ISBLANK(UPIS!K8),IF(COUNTA(UPIS!K7:'UPIS'!K30)=0,IF(K64,IF(TODAY()+31&gt;=K56,CHOOSE(WEEKDAY(K56),"",Raspored!C5,Raspored!D5,Raspored!E5,Raspored!F5,Raspored!G5,"")),IF(TODAY()&gt;=K56,CHOOSE(WEEKDAY(K56),"",Raspored!C13,Raspored!D13,Raspored!E13,Raspored!F13,Raspored!G13,""))),""),UPIS!K8)</f>
        <v/>
      </c>
      <c r="L73" s="54" t="b">
        <f ca="1">IF(ISBLANK(UPIS!L8),IF(COUNTA(UPIS!L7:'UPIS'!L30)=0,IF(L64,IF(TODAY()+31&gt;=L56,CHOOSE(WEEKDAY(L56),"",Raspored!C5,Raspored!D5,Raspored!E5,Raspored!F5,Raspored!G5,"")),IF(TODAY()&gt;=L56,CHOOSE(WEEKDAY(L56),"",Raspored!C13,Raspored!D13,Raspored!E13,Raspored!F13,Raspored!G13,""))),""),UPIS!L8)</f>
        <v>0</v>
      </c>
      <c r="M73" s="54" t="b">
        <f ca="1">IF(ISBLANK(UPIS!M8),IF(COUNTA(UPIS!M7:'UPIS'!M30)=0,IF(M64,IF(TODAY()+31&gt;=M56,CHOOSE(WEEKDAY(M56),"",Raspored!C5,Raspored!D5,Raspored!E5,Raspored!F5,Raspored!G5,"")),IF(TODAY()&gt;=M56,CHOOSE(WEEKDAY(M56),"",Raspored!C13,Raspored!D13,Raspored!E13,Raspored!F13,Raspored!G13,""))),""),UPIS!M8)</f>
        <v>0</v>
      </c>
      <c r="N73" s="54" t="b">
        <f ca="1">IF(ISBLANK(UPIS!N8),IF(COUNTA(UPIS!N7:'UPIS'!N30)=0,IF(N64,IF(TODAY()+31&gt;=N56,CHOOSE(WEEKDAY(N56),"",Raspored!C5,Raspored!D5,Raspored!E5,Raspored!F5,Raspored!G5,"")),IF(TODAY()&gt;=N56,CHOOSE(WEEKDAY(N56),"",Raspored!C13,Raspored!D13,Raspored!E13,Raspored!F13,Raspored!G13,""))),""),UPIS!N8)</f>
        <v>0</v>
      </c>
      <c r="O73" s="54" t="b">
        <f ca="1">IF(ISBLANK(UPIS!O8),IF(COUNTA(UPIS!O7:'UPIS'!O30)=0,IF(O64,IF(TODAY()+31&gt;=O56,CHOOSE(WEEKDAY(O56),"",Raspored!C5,Raspored!D5,Raspored!E5,Raspored!F5,Raspored!G5,"")),IF(TODAY()&gt;=O56,CHOOSE(WEEKDAY(O56),"",Raspored!C13,Raspored!D13,Raspored!E13,Raspored!F13,Raspored!G13,""))),""),UPIS!O8)</f>
        <v>0</v>
      </c>
      <c r="P73" s="54" t="b">
        <f ca="1">IF(ISBLANK(UPIS!P8),IF(COUNTA(UPIS!P7:'UPIS'!P30)=0,IF(P64,IF(TODAY()+31&gt;=P56,CHOOSE(WEEKDAY(P56),"",Raspored!C5,Raspored!D5,Raspored!E5,Raspored!F5,Raspored!G5,"")),IF(TODAY()&gt;=P56,CHOOSE(WEEKDAY(P56),"",Raspored!C13,Raspored!D13,Raspored!E13,Raspored!F13,Raspored!G13,""))),""),UPIS!P8)</f>
        <v>0</v>
      </c>
      <c r="Q73" s="54" t="str">
        <f ca="1">IF(ISBLANK(UPIS!Q8),IF(COUNTA(UPIS!Q7:'UPIS'!Q30)=0,IF(Q64,IF(TODAY()+31&gt;=Q56,CHOOSE(WEEKDAY(Q56),"",Raspored!C5,Raspored!D5,Raspored!E5,Raspored!F5,Raspored!G5,"")),IF(TODAY()&gt;=Q56,CHOOSE(WEEKDAY(Q56),"",Raspored!C13,Raspored!D13,Raspored!E13,Raspored!F13,Raspored!G13,""))),""),UPIS!Q8)</f>
        <v/>
      </c>
      <c r="R73" s="54" t="str">
        <f ca="1">IF(ISBLANK(UPIS!R8),IF(COUNTA(UPIS!R7:'UPIS'!R30)=0,IF(R64,IF(TODAY()+31&gt;=R56,CHOOSE(WEEKDAY(R56),"",Raspored!C5,Raspored!D5,Raspored!E5,Raspored!F5,Raspored!G5,"")),IF(TODAY()&gt;=R56,CHOOSE(WEEKDAY(R56),"",Raspored!C13,Raspored!D13,Raspored!E13,Raspored!F13,Raspored!G13,""))),""),UPIS!R8)</f>
        <v/>
      </c>
      <c r="S73" s="54">
        <f ca="1">IF(ISBLANK(UPIS!S8),IF(COUNTA(UPIS!S7:'UPIS'!S30)=0,IF(S64,IF(TODAY()+31&gt;=S56,CHOOSE(WEEKDAY(S56),"",Raspored!C5,Raspored!D5,Raspored!E5,Raspored!F5,Raspored!G5,"")),IF(TODAY()&gt;=S56,CHOOSE(WEEKDAY(S56),"",Raspored!C13,Raspored!D13,Raspored!E13,Raspored!F13,Raspored!G13,""))),""),UPIS!S8)</f>
        <v>0</v>
      </c>
      <c r="T73" s="54">
        <f ca="1">IF(ISBLANK(UPIS!T8),IF(COUNTA(UPIS!T7:'UPIS'!T30)=0,IF(T64,IF(TODAY()+31&gt;=T56,CHOOSE(WEEKDAY(T56),"",Raspored!C5,Raspored!D5,Raspored!E5,Raspored!F5,Raspored!G5,"")),IF(TODAY()&gt;=T56,CHOOSE(WEEKDAY(T56),"",Raspored!C13,Raspored!D13,Raspored!E13,Raspored!F13,Raspored!G13,""))),""),UPIS!T8)</f>
        <v>0</v>
      </c>
      <c r="U73" s="54">
        <f ca="1">IF(ISBLANK(UPIS!U8),IF(COUNTA(UPIS!U7:'UPIS'!U30)=0,IF(U64,IF(TODAY()+31&gt;=U56,CHOOSE(WEEKDAY(U56),"",Raspored!C5,Raspored!D5,Raspored!E5,Raspored!F5,Raspored!G5,"")),IF(TODAY()&gt;=U56,CHOOSE(WEEKDAY(U56),"",Raspored!C13,Raspored!D13,Raspored!E13,Raspored!F13,Raspored!G13,""))),""),UPIS!U8)</f>
        <v>0</v>
      </c>
      <c r="V73" s="54">
        <f ca="1">IF(ISBLANK(UPIS!V8),IF(COUNTA(UPIS!V7:'UPIS'!V30)=0,IF(V64,IF(TODAY()+31&gt;=V56,CHOOSE(WEEKDAY(V56),"",Raspored!C5,Raspored!D5,Raspored!E5,Raspored!F5,Raspored!G5,"")),IF(TODAY()&gt;=V56,CHOOSE(WEEKDAY(V56),"",Raspored!C13,Raspored!D13,Raspored!E13,Raspored!F13,Raspored!G13,""))),""),UPIS!V8)</f>
        <v>0</v>
      </c>
      <c r="W73" s="54">
        <f ca="1">IF(ISBLANK(UPIS!W8),IF(COUNTA(UPIS!W7:'UPIS'!W30)=0,IF(W64,IF(TODAY()+31&gt;=W56,CHOOSE(WEEKDAY(W56),"",Raspored!C5,Raspored!D5,Raspored!E5,Raspored!F5,Raspored!G5,"")),IF(TODAY()&gt;=W56,CHOOSE(WEEKDAY(W56),"",Raspored!C13,Raspored!D13,Raspored!E13,Raspored!F13,Raspored!G13,""))),""),UPIS!W8)</f>
        <v>0</v>
      </c>
      <c r="X73" s="54" t="str">
        <f ca="1">IF(ISBLANK(UPIS!X8),IF(COUNTA(UPIS!X7:'UPIS'!X30)=0,IF(X64,IF(TODAY()+31&gt;=X56,CHOOSE(WEEKDAY(X56),"",Raspored!C5,Raspored!D5,Raspored!E5,Raspored!F5,Raspored!G5,"")),IF(TODAY()&gt;=X56,CHOOSE(WEEKDAY(X56),"",Raspored!C13,Raspored!D13,Raspored!E13,Raspored!F13,Raspored!G13,""))),""),UPIS!X8)</f>
        <v/>
      </c>
      <c r="Y73" s="54" t="str">
        <f ca="1">IF(ISBLANK(UPIS!Y8),IF(COUNTA(UPIS!Y7:'UPIS'!Y30)=0,IF(Y64,IF(TODAY()+31&gt;=Y56,CHOOSE(WEEKDAY(Y56),"",Raspored!C5,Raspored!D5,Raspored!E5,Raspored!F5,Raspored!G5,"")),IF(TODAY()&gt;=Y56,CHOOSE(WEEKDAY(Y56),"",Raspored!C13,Raspored!D13,Raspored!E13,Raspored!F13,Raspored!G13,""))),""),UPIS!Y8)</f>
        <v/>
      </c>
      <c r="Z73" s="54" t="b">
        <f ca="1">IF(ISBLANK(UPIS!Z8),IF(COUNTA(UPIS!Z7:'UPIS'!Z30)=0,IF(Z64,IF(TODAY()+31&gt;=Z56,CHOOSE(WEEKDAY(Z56),"",Raspored!C5,Raspored!D5,Raspored!E5,Raspored!F5,Raspored!G5,"")),IF(TODAY()&gt;=Z56,CHOOSE(WEEKDAY(Z56),"",Raspored!C13,Raspored!D13,Raspored!E13,Raspored!F13,Raspored!G13,""))),""),UPIS!Z8)</f>
        <v>0</v>
      </c>
      <c r="AA73" s="54" t="b">
        <f ca="1">IF(ISBLANK(UPIS!AA8),IF(COUNTA(UPIS!AA7:'UPIS'!AA30)=0,IF(AA64,IF(TODAY()+31&gt;=AA56,CHOOSE(WEEKDAY(AA56),"",Raspored!C5,Raspored!D5,Raspored!E5,Raspored!F5,Raspored!G5,"")),IF(TODAY()&gt;=AA56,CHOOSE(WEEKDAY(AA56),"",Raspored!C13,Raspored!D13,Raspored!E13,Raspored!F13,Raspored!G13,""))),""),UPIS!AA8)</f>
        <v>0</v>
      </c>
      <c r="AB73" s="54" t="b">
        <f ca="1">IF(ISBLANK(UPIS!AB8),IF(COUNTA(UPIS!AB7:'UPIS'!AB30)=0,IF(AB64,IF(TODAY()+31&gt;=AB56,CHOOSE(WEEKDAY(AB56),"",Raspored!C5,Raspored!D5,Raspored!E5,Raspored!F5,Raspored!G5,"")),IF(TODAY()&gt;=AB56,CHOOSE(WEEKDAY(AB56),"",Raspored!C13,Raspored!D13,Raspored!E13,Raspored!F13,Raspored!G13,""))),""),UPIS!AB8)</f>
        <v>0</v>
      </c>
      <c r="AC73" s="54" t="b">
        <f ca="1">IF(ISBLANK(UPIS!AC8),IF(COUNTA(UPIS!AC7:'UPIS'!AC30)=0,IF(AC64,IF(TODAY()+31&gt;=AC56,CHOOSE(WEEKDAY(AC56),"",Raspored!C5,Raspored!D5,Raspored!E5,Raspored!F5,Raspored!G5,"")),IF(TODAY()&gt;=AC56,CHOOSE(WEEKDAY(AC56),"",Raspored!C13,Raspored!D13,Raspored!E13,Raspored!F13,Raspored!G13,""))),""),UPIS!AC8)</f>
        <v>0</v>
      </c>
      <c r="AD73" s="54" t="b">
        <f ca="1">IF(ISBLANK(UPIS!AD8),IF(COUNTA(UPIS!AD7:'UPIS'!AD30)=0,IF(AD64,IF(TODAY()+31&gt;=AD56,CHOOSE(WEEKDAY(AD56),"",Raspored!C5,Raspored!D5,Raspored!E5,Raspored!F5,Raspored!G5,"")),IF(TODAY()&gt;=AD56,CHOOSE(WEEKDAY(AD56),"",Raspored!C13,Raspored!D13,Raspored!E13,Raspored!F13,Raspored!G13,""))),""),UPIS!AD8)</f>
        <v>0</v>
      </c>
      <c r="AE73" s="54" t="str">
        <f ca="1">IF(ISBLANK(UPIS!AE8),IF(COUNTA(UPIS!AE7:'UPIS'!AE30)=0,IF(AE64,IF(TODAY()+31&gt;=AE56,CHOOSE(WEEKDAY(AE56),"",Raspored!C5,Raspored!D5,Raspored!E5,Raspored!F5,Raspored!G5,"")),IF(TODAY()&gt;=AE56,CHOOSE(WEEKDAY(AE56),"",Raspored!C13,Raspored!D13,Raspored!E13,Raspored!F13,Raspored!G13,""))),""),UPIS!AE8)</f>
        <v/>
      </c>
      <c r="AF73" s="54" t="str">
        <f ca="1">IF(AF7="","",IF(ISBLANK(UPIS!AF8),IF(COUNTA(UPIS!AF7:'UPIS'!AF30)=0,IF(AF64,IF(TODAY()+31&gt;=AF56,CHOOSE(WEEKDAY(AF56),"",Raspored!C5,Raspored!D5,Raspored!E5,Raspored!F5,Raspored!G5,"")),IF(TODAY()&gt;=AF56,CHOOSE(WEEKDAY(AF56),"",Raspored!C13,Raspored!D13,Raspored!E13,Raspored!F13,Raspored!G13,""))),""),UPIS!AF8))</f>
        <v/>
      </c>
      <c r="AG73" s="54">
        <f ca="1">IF(AG7="","",IF(ISBLANK(UPIS!AG8),IF(COUNTA(UPIS!AG7:'UPIS'!AG30)=0,IF(AG64,IF(TODAY()+31&gt;=AG56,CHOOSE(WEEKDAY(AG56),"",Raspored!C5,Raspored!D5,Raspored!E5,Raspored!F5,Raspored!G5,"")),IF(TODAY()&gt;=AG56,CHOOSE(WEEKDAY(AG56),"",Raspored!C13,Raspored!D13,Raspored!E13,Raspored!F13,Raspored!G13,""))),""),UPIS!AG8))</f>
        <v>0</v>
      </c>
      <c r="AH73" s="54">
        <f ca="1">IF(AH7="","",IF(ISBLANK(UPIS!AH8),IF(COUNTA(UPIS!AH7:'UPIS'!AH30)=0,IF(AH64,IF(TODAY()+31&gt;=AH56,CHOOSE(WEEKDAY(AH56),"",Raspored!C5,Raspored!D5,Raspored!E5,Raspored!F5,Raspored!G5,"")),IF(TODAY()&gt;=AH56,CHOOSE(WEEKDAY(AH56),"",Raspored!C13,Raspored!D13,Raspored!E13,Raspored!F13,Raspored!G13,""))),""),UPIS!AH8))</f>
        <v>0</v>
      </c>
      <c r="AM73" s="2" t="s">
        <v>88</v>
      </c>
      <c r="AN73" s="38">
        <f ca="1">COUNT(D13:AH13)*D51</f>
        <v>0</v>
      </c>
    </row>
    <row r="74" spans="3:42" ht="24.6" thickBot="1">
      <c r="D74" s="108">
        <f ca="1">IFERROR(D73-D72,0)*24</f>
        <v>0</v>
      </c>
      <c r="E74" s="108">
        <f t="shared" ref="E74:AH74" ca="1" si="13">IFERROR(E73-E72,0)*24</f>
        <v>0</v>
      </c>
      <c r="F74" s="108">
        <f t="shared" ca="1" si="13"/>
        <v>0</v>
      </c>
      <c r="G74" s="108">
        <f t="shared" ca="1" si="13"/>
        <v>0</v>
      </c>
      <c r="H74" s="108">
        <f t="shared" ca="1" si="13"/>
        <v>0</v>
      </c>
      <c r="I74" s="108">
        <f t="shared" ca="1" si="13"/>
        <v>0</v>
      </c>
      <c r="J74" s="108">
        <f t="shared" ca="1" si="13"/>
        <v>0</v>
      </c>
      <c r="K74" s="108">
        <f t="shared" ca="1" si="13"/>
        <v>0</v>
      </c>
      <c r="L74" s="108">
        <f t="shared" ca="1" si="13"/>
        <v>0</v>
      </c>
      <c r="M74" s="108">
        <f t="shared" ca="1" si="13"/>
        <v>0</v>
      </c>
      <c r="N74" s="108">
        <f t="shared" ca="1" si="13"/>
        <v>0</v>
      </c>
      <c r="O74" s="108">
        <f t="shared" ca="1" si="13"/>
        <v>0</v>
      </c>
      <c r="P74" s="108">
        <f t="shared" ca="1" si="13"/>
        <v>0</v>
      </c>
      <c r="Q74" s="108">
        <f t="shared" ca="1" si="13"/>
        <v>0</v>
      </c>
      <c r="R74" s="108">
        <f t="shared" ca="1" si="13"/>
        <v>0</v>
      </c>
      <c r="S74" s="108">
        <f t="shared" ca="1" si="13"/>
        <v>0</v>
      </c>
      <c r="T74" s="108">
        <f t="shared" ca="1" si="13"/>
        <v>0</v>
      </c>
      <c r="U74" s="108">
        <f t="shared" ca="1" si="13"/>
        <v>0</v>
      </c>
      <c r="V74" s="108">
        <f t="shared" ca="1" si="13"/>
        <v>0</v>
      </c>
      <c r="W74" s="108">
        <f t="shared" ca="1" si="13"/>
        <v>0</v>
      </c>
      <c r="X74" s="108">
        <f t="shared" ca="1" si="13"/>
        <v>0</v>
      </c>
      <c r="Y74" s="108">
        <f t="shared" ca="1" si="13"/>
        <v>0</v>
      </c>
      <c r="Z74" s="108">
        <f t="shared" ca="1" si="13"/>
        <v>0</v>
      </c>
      <c r="AA74" s="108">
        <f t="shared" ca="1" si="13"/>
        <v>0</v>
      </c>
      <c r="AB74" s="108">
        <f t="shared" ca="1" si="13"/>
        <v>0</v>
      </c>
      <c r="AC74" s="108">
        <f t="shared" ca="1" si="13"/>
        <v>0</v>
      </c>
      <c r="AD74" s="108">
        <f t="shared" ca="1" si="13"/>
        <v>0</v>
      </c>
      <c r="AE74" s="108">
        <f t="shared" ca="1" si="13"/>
        <v>0</v>
      </c>
      <c r="AF74" s="108">
        <f t="shared" ca="1" si="13"/>
        <v>0</v>
      </c>
      <c r="AG74" s="108">
        <f t="shared" ca="1" si="13"/>
        <v>0</v>
      </c>
      <c r="AH74" s="108">
        <f t="shared" ca="1" si="13"/>
        <v>0</v>
      </c>
      <c r="AM74" s="2" t="s">
        <v>82</v>
      </c>
      <c r="AN74" s="2">
        <f ca="1">AN73-AM81</f>
        <v>0</v>
      </c>
    </row>
    <row r="75" spans="3:42" ht="15" thickTop="1" thickBot="1"/>
    <row r="76" spans="3:42" ht="25.8" thickTop="1" thickBot="1">
      <c r="D76" s="54" t="str">
        <f ca="1">IF(ISBLANK(UPIS!D10),IF(COUNTA(UPIS!D7:'UPIS'!D30)=0,IF(D64,IF(TODAY()+31&gt;=D56,CHOOSE(WEEKDAY(D56),"",Raspored!C6,Raspored!D6,Raspored!E6,Raspored!F6,Raspored!G6,"")),IF(TODAY()&gt;=D56,CHOOSE(WEEKDAY(D56),"",Raspored!C14,Raspored!D14,Raspored!E14,Raspored!F14,Raspored!G14,""))),""),UPIS!D10)</f>
        <v/>
      </c>
      <c r="E76" s="54">
        <f ca="1">IF(ISBLANK(UPIS!E10),IF(COUNTA(UPIS!E7:'UPIS'!E30)=0,IF(E64,IF(TODAY()+31&gt;=E56,CHOOSE(WEEKDAY(E56),"",Raspored!C6,Raspored!D6,Raspored!E6,Raspored!F6,Raspored!G6,"")),IF(TODAY()&gt;=E56,CHOOSE(WEEKDAY(E56),"",Raspored!C14,Raspored!D14,Raspored!E14,Raspored!F14,Raspored!G14,""))),""),UPIS!E10)</f>
        <v>0</v>
      </c>
      <c r="F76" s="54">
        <f ca="1">IF(ISBLANK(UPIS!F10),IF(COUNTA(UPIS!F7:'UPIS'!F30)=0,IF(F64,IF(TODAY()+31&gt;=F56,CHOOSE(WEEKDAY(F56),"",Raspored!C6,Raspored!D6,Raspored!E6,Raspored!F6,Raspored!G6,"")),IF(TODAY()&gt;=F56,CHOOSE(WEEKDAY(F56),"",Raspored!C14,Raspored!D14,Raspored!E14,Raspored!F14,Raspored!G14,""))),""),UPIS!F10)</f>
        <v>0</v>
      </c>
      <c r="G76" s="54">
        <f ca="1">IF(ISBLANK(UPIS!G10),IF(COUNTA(UPIS!G7:'UPIS'!G30)=0,IF(G64,IF(TODAY()+31&gt;=G56,CHOOSE(WEEKDAY(G56),"",Raspored!C6,Raspored!D6,Raspored!E6,Raspored!F6,Raspored!G6,"")),IF(TODAY()&gt;=G56,CHOOSE(WEEKDAY(G56),"",Raspored!C14,Raspored!D14,Raspored!E14,Raspored!F14,Raspored!G14,""))),""),UPIS!G10)</f>
        <v>0</v>
      </c>
      <c r="H76" s="54">
        <f ca="1">IF(ISBLANK(UPIS!H10),IF(COUNTA(UPIS!H7:'UPIS'!H30)=0,IF(H64,IF(TODAY()+31&gt;=H56,CHOOSE(WEEKDAY(H56),"",Raspored!C6,Raspored!D6,Raspored!E6,Raspored!F6,Raspored!G6,"")),IF(TODAY()&gt;=H56,CHOOSE(WEEKDAY(H56),"",Raspored!C14,Raspored!D14,Raspored!E14,Raspored!F14,Raspored!G14,""))),""),UPIS!H10)</f>
        <v>0</v>
      </c>
      <c r="I76" s="54">
        <f ca="1">IF(ISBLANK(UPIS!I10),IF(COUNTA(UPIS!I7:'UPIS'!I30)=0,IF(I64,IF(TODAY()+31&gt;=I56,CHOOSE(WEEKDAY(I56),"",Raspored!C6,Raspored!D6,Raspored!E6,Raspored!F6,Raspored!G6,"")),IF(TODAY()&gt;=I56,CHOOSE(WEEKDAY(I56),"",Raspored!C14,Raspored!D14,Raspored!E14,Raspored!F14,Raspored!G14,""))),""),UPIS!I10)</f>
        <v>0</v>
      </c>
      <c r="J76" s="54" t="str">
        <f ca="1">IF(ISBLANK(UPIS!J10),IF(COUNTA(UPIS!J7:'UPIS'!J30)=0,IF(J64,IF(TODAY()+31&gt;=J56,CHOOSE(WEEKDAY(J56),"",Raspored!C6,Raspored!D6,Raspored!E6,Raspored!F6,Raspored!G6,"")),IF(TODAY()&gt;=J56,CHOOSE(WEEKDAY(J56),"",Raspored!C14,Raspored!D14,Raspored!E14,Raspored!F14,Raspored!G14,""))),""),UPIS!J10)</f>
        <v/>
      </c>
      <c r="K76" s="54" t="str">
        <f ca="1">IF(ISBLANK(UPIS!K10),IF(COUNTA(UPIS!K7:'UPIS'!K30)=0,IF(K64,IF(TODAY()+31&gt;=K56,CHOOSE(WEEKDAY(K56),"",Raspored!C6,Raspored!D6,Raspored!E6,Raspored!F6,Raspored!G6,"")),IF(TODAY()&gt;=K56,CHOOSE(WEEKDAY(K56),"",Raspored!C14,Raspored!D14,Raspored!E14,Raspored!F14,Raspored!G14,""))),""),UPIS!K10)</f>
        <v/>
      </c>
      <c r="L76" s="54" t="b">
        <f ca="1">IF(ISBLANK(UPIS!L10),IF(COUNTA(UPIS!L7:'UPIS'!L30)=0,IF(L64,IF(TODAY()+31&gt;=L56,CHOOSE(WEEKDAY(L56),"",Raspored!C6,Raspored!D6,Raspored!E6,Raspored!F6,Raspored!G6,"")),IF(TODAY()&gt;=L56,CHOOSE(WEEKDAY(L56),"",Raspored!C14,Raspored!D14,Raspored!E14,Raspored!F14,Raspored!G14,""))),""),UPIS!L10)</f>
        <v>0</v>
      </c>
      <c r="M76" s="54" t="b">
        <f ca="1">IF(ISBLANK(UPIS!M10),IF(COUNTA(UPIS!M7:'UPIS'!M30)=0,IF(M64,IF(TODAY()+31&gt;=M56,CHOOSE(WEEKDAY(M56),"",Raspored!C6,Raspored!D6,Raspored!E6,Raspored!F6,Raspored!G6,"")),IF(TODAY()&gt;=M56,CHOOSE(WEEKDAY(M56),"",Raspored!C14,Raspored!D14,Raspored!E14,Raspored!F14,Raspored!G14,""))),""),UPIS!M10)</f>
        <v>0</v>
      </c>
      <c r="N76" s="54" t="b">
        <f ca="1">IF(ISBLANK(UPIS!N10),IF(COUNTA(UPIS!N7:'UPIS'!N30)=0,IF(N64,IF(TODAY()+31&gt;=N56,CHOOSE(WEEKDAY(N56),"",Raspored!C6,Raspored!D6,Raspored!E6,Raspored!F6,Raspored!G6,"")),IF(TODAY()&gt;=N56,CHOOSE(WEEKDAY(N56),"",Raspored!C14,Raspored!D14,Raspored!E14,Raspored!F14,Raspored!G14,""))),""),UPIS!N10)</f>
        <v>0</v>
      </c>
      <c r="O76" s="54" t="b">
        <f ca="1">IF(ISBLANK(UPIS!O10),IF(COUNTA(UPIS!O7:'UPIS'!O30)=0,IF(O64,IF(TODAY()+31&gt;=O56,CHOOSE(WEEKDAY(O56),"",Raspored!C6,Raspored!D6,Raspored!E6,Raspored!F6,Raspored!G6,"")),IF(TODAY()&gt;=O56,CHOOSE(WEEKDAY(O56),"",Raspored!C14,Raspored!D14,Raspored!E14,Raspored!F14,Raspored!G14,""))),""),UPIS!O10)</f>
        <v>0</v>
      </c>
      <c r="P76" s="54" t="b">
        <f ca="1">IF(ISBLANK(UPIS!P10),IF(COUNTA(UPIS!P7:'UPIS'!P30)=0,IF(P64,IF(TODAY()+31&gt;=P56,CHOOSE(WEEKDAY(P56),"",Raspored!C6,Raspored!D6,Raspored!E6,Raspored!F6,Raspored!G6,"")),IF(TODAY()&gt;=P56,CHOOSE(WEEKDAY(P56),"",Raspored!C14,Raspored!D14,Raspored!E14,Raspored!F14,Raspored!G14,""))),""),UPIS!P10)</f>
        <v>0</v>
      </c>
      <c r="Q76" s="54" t="str">
        <f ca="1">IF(ISBLANK(UPIS!Q10),IF(COUNTA(UPIS!Q7:'UPIS'!Q30)=0,IF(Q64,IF(TODAY()+31&gt;=Q56,CHOOSE(WEEKDAY(Q56),"",Raspored!C6,Raspored!D6,Raspored!E6,Raspored!F6,Raspored!G6,"")),IF(TODAY()&gt;=Q56,CHOOSE(WEEKDAY(Q56),"",Raspored!C14,Raspored!D14,Raspored!E14,Raspored!F14,Raspored!G14,""))),""),UPIS!Q10)</f>
        <v/>
      </c>
      <c r="R76" s="54" t="str">
        <f ca="1">IF(ISBLANK(UPIS!R10),IF(COUNTA(UPIS!R7:'UPIS'!R30)=0,IF(R64,IF(TODAY()+31&gt;=R56,CHOOSE(WEEKDAY(R56),"",Raspored!C6,Raspored!D6,Raspored!E6,Raspored!F6,Raspored!G6,"")),IF(TODAY()&gt;=R56,CHOOSE(WEEKDAY(R56),"",Raspored!C14,Raspored!D14,Raspored!E14,Raspored!F14,Raspored!G14,""))),""),UPIS!R10)</f>
        <v/>
      </c>
      <c r="S76" s="54">
        <f ca="1">IF(ISBLANK(UPIS!S10),IF(COUNTA(UPIS!S7:'UPIS'!S30)=0,IF(S64,IF(TODAY()+31&gt;=S56,CHOOSE(WEEKDAY(S56),"",Raspored!C6,Raspored!D6,Raspored!E6,Raspored!F6,Raspored!G6,"")),IF(TODAY()&gt;=S56,CHOOSE(WEEKDAY(S56),"",Raspored!C14,Raspored!D14,Raspored!E14,Raspored!F14,Raspored!G14,""))),""),UPIS!S10)</f>
        <v>0</v>
      </c>
      <c r="T76" s="54">
        <f ca="1">IF(ISBLANK(UPIS!T10),IF(COUNTA(UPIS!T7:'UPIS'!T30)=0,IF(T64,IF(TODAY()+31&gt;=T56,CHOOSE(WEEKDAY(T56),"",Raspored!C6,Raspored!D6,Raspored!E6,Raspored!F6,Raspored!G6,"")),IF(TODAY()&gt;=T56,CHOOSE(WEEKDAY(T56),"",Raspored!C14,Raspored!D14,Raspored!E14,Raspored!F14,Raspored!G14,""))),""),UPIS!T10)</f>
        <v>0</v>
      </c>
      <c r="U76" s="57">
        <f ca="1">IF(ISBLANK(UPIS!U10),IF(COUNTA(UPIS!U7:'UPIS'!U30)=0,IF(U64,IF(TODAY()+31&gt;=U56,CHOOSE(WEEKDAY(U56),"",Raspored!C6,Raspored!D6,Raspored!E6,Raspored!F6,Raspored!G6,"")),IF(TODAY()&gt;=U56,CHOOSE(WEEKDAY(U56),"",Raspored!C14,Raspored!D14,Raspored!E14,Raspored!F14,Raspored!G14,""))),""),UPIS!U10)</f>
        <v>0</v>
      </c>
      <c r="V76" s="57">
        <f ca="1">IF(ISBLANK(UPIS!V10),IF(COUNTA(UPIS!V7:'UPIS'!V30)=0,IF(V64,IF(TODAY()+31&gt;=V56,CHOOSE(WEEKDAY(V56),"",Raspored!C6,Raspored!D6,Raspored!E6,Raspored!F6,Raspored!G6,"")),IF(TODAY()&gt;=V56,CHOOSE(WEEKDAY(V56),"",Raspored!C14,Raspored!D14,Raspored!E14,Raspored!F14,Raspored!G14,""))),""),UPIS!V10)</f>
        <v>0</v>
      </c>
      <c r="W76" s="57">
        <f ca="1">IF(ISBLANK(UPIS!W10),IF(COUNTA(UPIS!W7:'UPIS'!W30)=0,IF(W64,IF(TODAY()+31&gt;=W56,CHOOSE(WEEKDAY(W56),"",Raspored!C6,Raspored!D6,Raspored!E6,Raspored!F6,Raspored!G6,"")),IF(TODAY()&gt;=W56,CHOOSE(WEEKDAY(W56),"",Raspored!C14,Raspored!D14,Raspored!E14,Raspored!F14,Raspored!G14,""))),""),UPIS!W10)</f>
        <v>0</v>
      </c>
      <c r="X76" s="57" t="str">
        <f ca="1">IF(ISBLANK(UPIS!X10),IF(COUNTA(UPIS!X7:'UPIS'!X30)=0,IF(X64,IF(TODAY()+31&gt;=X56,CHOOSE(WEEKDAY(X56),"",Raspored!C6,Raspored!D6,Raspored!E6,Raspored!F6,Raspored!G6,"")),IF(TODAY()&gt;=X56,CHOOSE(WEEKDAY(X56),"",Raspored!C14,Raspored!D14,Raspored!E14,Raspored!F14,Raspored!G14,""))),""),UPIS!X10)</f>
        <v/>
      </c>
      <c r="Y76" s="54" t="str">
        <f ca="1">IF(ISBLANK(UPIS!Y10),IF(COUNTA(UPIS!Y7:'UPIS'!Y30)=0,IF(Y64,IF(TODAY()+31&gt;=Y56,CHOOSE(WEEKDAY(Y56),"",Raspored!C6,Raspored!D6,Raspored!E6,Raspored!F6,Raspored!G6,"")),IF(TODAY()&gt;=Y56,CHOOSE(WEEKDAY(Y56),"",Raspored!C14,Raspored!D14,Raspored!E14,Raspored!F14,Raspored!G14,""))),""),UPIS!Y10)</f>
        <v/>
      </c>
      <c r="Z76" s="54" t="b">
        <f ca="1">IF(ISBLANK(UPIS!Z10),IF(COUNTA(UPIS!Z7:'UPIS'!Z30)=0,IF(Z64,IF(TODAY()+31&gt;=Z56,CHOOSE(WEEKDAY(Z56),"",Raspored!C6,Raspored!D6,Raspored!E6,Raspored!F6,Raspored!G6,"")),IF(TODAY()&gt;=Z56,CHOOSE(WEEKDAY(Z56),"",Raspored!C14,Raspored!D14,Raspored!E14,Raspored!F14,Raspored!G14,""))),""),UPIS!Z10)</f>
        <v>0</v>
      </c>
      <c r="AA76" s="54" t="b">
        <f ca="1">IF(ISBLANK(UPIS!AA10),IF(COUNTA(UPIS!AA7:'UPIS'!AA30)=0,IF(AA64,IF(TODAY()+31&gt;=AA56,CHOOSE(WEEKDAY(AA56),"",Raspored!C6,Raspored!D6,Raspored!E6,Raspored!F6,Raspored!G6,"")),IF(TODAY()&gt;=AA56,CHOOSE(WEEKDAY(AA56),"",Raspored!C14,Raspored!D14,Raspored!E14,Raspored!F14,Raspored!G14,""))),""),UPIS!AA10)</f>
        <v>0</v>
      </c>
      <c r="AB76" s="54" t="b">
        <f ca="1">IF(ISBLANK(UPIS!AB10),IF(COUNTA(UPIS!AB7:'UPIS'!AB30)=0,IF(AB64,IF(TODAY()+31&gt;=AB56,CHOOSE(WEEKDAY(AB56),"",Raspored!C6,Raspored!D6,Raspored!E6,Raspored!F6,Raspored!G6,"")),IF(TODAY()&gt;=AB56,CHOOSE(WEEKDAY(AB56),"",Raspored!C14,Raspored!D14,Raspored!E14,Raspored!F14,Raspored!G14,""))),""),UPIS!AB10)</f>
        <v>0</v>
      </c>
      <c r="AC76" s="54" t="b">
        <f ca="1">IF(ISBLANK(UPIS!AC10),IF(COUNTA(UPIS!AC7:'UPIS'!AC30)=0,IF(AC64,IF(TODAY()+31&gt;=AC56,CHOOSE(WEEKDAY(AC56),"",Raspored!C6,Raspored!D6,Raspored!E6,Raspored!F6,Raspored!G6,"")),IF(TODAY()&gt;=AC56,CHOOSE(WEEKDAY(AC56),"",Raspored!C14,Raspored!D14,Raspored!E14,Raspored!F14,Raspored!G14,""))),""),UPIS!AC10)</f>
        <v>0</v>
      </c>
      <c r="AD76" s="54" t="b">
        <f ca="1">IF(ISBLANK(UPIS!AD10),IF(COUNTA(UPIS!AD7:'UPIS'!AD30)=0,IF(AD64,IF(TODAY()+31&gt;=AD56,CHOOSE(WEEKDAY(AD56),"",Raspored!C6,Raspored!D6,Raspored!E6,Raspored!F6,Raspored!G6,"")),IF(TODAY()&gt;=AD56,CHOOSE(WEEKDAY(AD56),"",Raspored!C14,Raspored!D14,Raspored!E14,Raspored!F14,Raspored!G14,""))),""),UPIS!AD10)</f>
        <v>0</v>
      </c>
      <c r="AE76" s="54" t="str">
        <f ca="1">IF(ISBLANK(UPIS!AE10),IF(COUNTA(UPIS!AE7:'UPIS'!AE30)=0,IF(AE64,IF(TODAY()+31&gt;=AE56,CHOOSE(WEEKDAY(AE56),"",Raspored!C6,Raspored!D6,Raspored!E6,Raspored!F6,Raspored!G6,"")),IF(TODAY()&gt;=AE56,CHOOSE(WEEKDAY(AE56),"",Raspored!C14,Raspored!D14,Raspored!E14,Raspored!F14,Raspored!G14,""))),""),UPIS!AE10)</f>
        <v/>
      </c>
      <c r="AF76" s="54" t="str">
        <f ca="1">IF(AF7="","",IF(ISBLANK(UPIS!AF10),IF(COUNTA(UPIS!AF7:'UPIS'!AF30)=0,IF(AF64,IF(TODAY()+31&gt;=AF56,CHOOSE(WEEKDAY(AF56),"",Raspored!C6,Raspored!D6,Raspored!E6,Raspored!F6,Raspored!G6,"")),IF(TODAY()&gt;=AF56,CHOOSE(WEEKDAY(AF56),"",Raspored!C14,Raspored!D14,Raspored!E14,Raspored!F14,Raspored!G14,""))),""),UPIS!AF10))</f>
        <v/>
      </c>
      <c r="AG76" s="54">
        <f ca="1">IF(AG7="","",IF(ISBLANK(UPIS!AG10),IF(COUNTA(UPIS!AG7:'UPIS'!AG30)=0,IF(AG64,IF(TODAY()+31&gt;=AG56,CHOOSE(WEEKDAY(AG56),"",Raspored!C6,Raspored!D6,Raspored!E6,Raspored!F6,Raspored!G6,"")),IF(TODAY()&gt;=AG56,CHOOSE(WEEKDAY(AG56),"",Raspored!C14,Raspored!D14,Raspored!E14,Raspored!F14,Raspored!G14,""))),""),UPIS!AG10))</f>
        <v>0</v>
      </c>
      <c r="AH76" s="54">
        <f ca="1">IF(AH7="","",IF(ISBLANK(UPIS!AH10),IF(COUNTA(UPIS!AH7:'UPIS'!AH30)=0,IF(AH64,IF(TODAY()+31&gt;=AH56,CHOOSE(WEEKDAY(AH56),"",Raspored!C6,Raspored!D6,Raspored!E6,Raspored!F6,Raspored!G6,"")),IF(TODAY()&gt;=AH56,CHOOSE(WEEKDAY(AH56),"",Raspored!C14,Raspored!D14,Raspored!E14,Raspored!F14,Raspored!G14,""))),""),UPIS!AH10))</f>
        <v>0</v>
      </c>
    </row>
    <row r="77" spans="3:42" ht="25.2" thickTop="1">
      <c r="D77" s="54" t="str">
        <f ca="1">IF(ISBLANK(UPIS!D11),IF(COUNTA(UPIS!D7:'UPIS'!D30)=0,IF(D64,IF(TODAY()+31&gt;=D56,CHOOSE(WEEKDAY(D56),"",Raspored!C7,Raspored!D7,Raspored!E7,Raspored!F7,Raspored!G7,"")),IF(TODAY()&gt;=D56,CHOOSE(WEEKDAY(D56),"",Raspored!C15,Raspored!D15,Raspored!E15,Raspored!F15,Raspored!G15,""))),""),UPIS!D11)</f>
        <v/>
      </c>
      <c r="E77" s="54">
        <f ca="1">IF(ISBLANK(UPIS!E11),IF(COUNTA(UPIS!E7:'UPIS'!E30)=0,IF(E64,IF(TODAY()+31&gt;=E56,CHOOSE(WEEKDAY(E56),"",Raspored!C7,Raspored!D7,Raspored!E7,Raspored!F7,Raspored!G7,"")),IF(TODAY()&gt;=E56,CHOOSE(WEEKDAY(E56),"",Raspored!C15,Raspored!D15,Raspored!E15,Raspored!F15,Raspored!G15,""))),""),UPIS!E11)</f>
        <v>0</v>
      </c>
      <c r="F77" s="54">
        <f ca="1">IF(ISBLANK(UPIS!F11),IF(COUNTA(UPIS!F7:'UPIS'!F30)=0,IF(F64,IF(TODAY()+31&gt;=F56,CHOOSE(WEEKDAY(F56),"",Raspored!C7,Raspored!D7,Raspored!E7,Raspored!F7,Raspored!G7,"")),IF(TODAY()&gt;=F56,CHOOSE(WEEKDAY(F56),"",Raspored!C15,Raspored!D15,Raspored!E15,Raspored!F15,Raspored!G15,""))),""),UPIS!F11)</f>
        <v>0</v>
      </c>
      <c r="G77" s="54">
        <f ca="1">IF(ISBLANK(UPIS!G11),IF(COUNTA(UPIS!G7:'UPIS'!G30)=0,IF(G64,IF(TODAY()+31&gt;=G56,CHOOSE(WEEKDAY(G56),"",Raspored!C7,Raspored!D7,Raspored!E7,Raspored!F7,Raspored!G7,"")),IF(TODAY()&gt;=G56,CHOOSE(WEEKDAY(G56),"",Raspored!C15,Raspored!D15,Raspored!E15,Raspored!F15,Raspored!G15,""))),""),UPIS!G11)</f>
        <v>0</v>
      </c>
      <c r="H77" s="54">
        <f ca="1">IF(ISBLANK(UPIS!H11),IF(COUNTA(UPIS!H7:'UPIS'!H30)=0,IF(H64,IF(TODAY()+31&gt;=H56,CHOOSE(WEEKDAY(H56),"",Raspored!C7,Raspored!D7,Raspored!E7,Raspored!F7,Raspored!G7,"")),IF(TODAY()&gt;=H56,CHOOSE(WEEKDAY(H56),"",Raspored!C15,Raspored!D15,Raspored!E15,Raspored!F15,Raspored!G15,""))),""),UPIS!H11)</f>
        <v>0</v>
      </c>
      <c r="I77" s="54">
        <f ca="1">IF(ISBLANK(UPIS!I11),IF(COUNTA(UPIS!I7:'UPIS'!I30)=0,IF(I64,IF(TODAY()+31&gt;=I56,CHOOSE(WEEKDAY(I56),"",Raspored!C7,Raspored!D7,Raspored!E7,Raspored!F7,Raspored!G7,"")),IF(TODAY()&gt;=I56,CHOOSE(WEEKDAY(I56),"",Raspored!C15,Raspored!D15,Raspored!E15,Raspored!F15,Raspored!G15,""))),""),UPIS!I11)</f>
        <v>0</v>
      </c>
      <c r="J77" s="54" t="str">
        <f ca="1">IF(ISBLANK(UPIS!J11),IF(COUNTA(UPIS!J7:'UPIS'!J30)=0,IF(J64,IF(TODAY()+31&gt;=J56,CHOOSE(WEEKDAY(J56),"",Raspored!C7,Raspored!D7,Raspored!E7,Raspored!F7,Raspored!G7,"")),IF(TODAY()&gt;=J56,CHOOSE(WEEKDAY(J56),"",Raspored!C15,Raspored!D15,Raspored!E15,Raspored!F15,Raspored!G15,""))),""),UPIS!J11)</f>
        <v/>
      </c>
      <c r="K77" s="54" t="str">
        <f ca="1">IF(ISBLANK(UPIS!K11),IF(COUNTA(UPIS!K7:'UPIS'!K30)=0,IF(K64,IF(TODAY()+31&gt;=K56,CHOOSE(WEEKDAY(K56),"",Raspored!C7,Raspored!D7,Raspored!E7,Raspored!F7,Raspored!G7,"")),IF(TODAY()&gt;=K56,CHOOSE(WEEKDAY(K56),"",Raspored!C15,Raspored!D15,Raspored!E15,Raspored!F15,Raspored!G15,""))),""),UPIS!K11)</f>
        <v/>
      </c>
      <c r="L77" s="54" t="b">
        <f ca="1">IF(ISBLANK(UPIS!L11),IF(COUNTA(UPIS!L7:'UPIS'!L30)=0,IF(L64,IF(TODAY()+31&gt;=L56,CHOOSE(WEEKDAY(L56),"",Raspored!C7,Raspored!D7,Raspored!E7,Raspored!F7,Raspored!G7,"")),IF(TODAY()&gt;=L56,CHOOSE(WEEKDAY(L56),"",Raspored!C15,Raspored!D15,Raspored!E15,Raspored!F15,Raspored!G15,""))),""),UPIS!L11)</f>
        <v>0</v>
      </c>
      <c r="M77" s="54" t="b">
        <f ca="1">IF(ISBLANK(UPIS!M11),IF(COUNTA(UPIS!M7:'UPIS'!M30)=0,IF(M64,IF(TODAY()+31&gt;=M56,CHOOSE(WEEKDAY(M56),"",Raspored!C7,Raspored!D7,Raspored!E7,Raspored!F7,Raspored!G7,"")),IF(TODAY()&gt;=M56,CHOOSE(WEEKDAY(M56),"",Raspored!C15,Raspored!D15,Raspored!E15,Raspored!F15,Raspored!G15,""))),""),UPIS!M11)</f>
        <v>0</v>
      </c>
      <c r="N77" s="54" t="b">
        <f ca="1">IF(ISBLANK(UPIS!N11),IF(COUNTA(UPIS!N7:'UPIS'!N30)=0,IF(N64,IF(TODAY()+31&gt;=N56,CHOOSE(WEEKDAY(N56),"",Raspored!C7,Raspored!D7,Raspored!E7,Raspored!F7,Raspored!G7,"")),IF(TODAY()&gt;=N56,CHOOSE(WEEKDAY(N56),"",Raspored!C15,Raspored!D15,Raspored!E15,Raspored!F15,Raspored!G15,""))),""),UPIS!N11)</f>
        <v>0</v>
      </c>
      <c r="O77" s="54" t="b">
        <f ca="1">IF(ISBLANK(UPIS!O11),IF(COUNTA(UPIS!O7:'UPIS'!O30)=0,IF(O64,IF(TODAY()+31&gt;=O56,CHOOSE(WEEKDAY(O56),"",Raspored!C7,Raspored!D7,Raspored!E7,Raspored!F7,Raspored!G7,"")),IF(TODAY()&gt;=O56,CHOOSE(WEEKDAY(O56),"",Raspored!C15,Raspored!D15,Raspored!E15,Raspored!F15,Raspored!G15,""))),""),UPIS!O11)</f>
        <v>0</v>
      </c>
      <c r="P77" s="54" t="b">
        <f ca="1">IF(ISBLANK(UPIS!P11),IF(COUNTA(UPIS!P7:'UPIS'!P30)=0,IF(P64,IF(TODAY()+31&gt;=P56,CHOOSE(WEEKDAY(P56),"",Raspored!C7,Raspored!D7,Raspored!E7,Raspored!F7,Raspored!G7,"")),IF(TODAY()&gt;=P56,CHOOSE(WEEKDAY(P56),"",Raspored!C15,Raspored!D15,Raspored!E15,Raspored!F15,Raspored!G15,""))),""),UPIS!P11)</f>
        <v>0</v>
      </c>
      <c r="Q77" s="54" t="str">
        <f ca="1">IF(ISBLANK(UPIS!Q11),IF(COUNTA(UPIS!Q7:'UPIS'!Q30)=0,IF(Q64,IF(TODAY()+31&gt;=Q56,CHOOSE(WEEKDAY(Q56),"",Raspored!C7,Raspored!D7,Raspored!E7,Raspored!F7,Raspored!G7,"")),IF(TODAY()&gt;=Q56,CHOOSE(WEEKDAY(Q56),"",Raspored!C15,Raspored!D15,Raspored!E15,Raspored!F15,Raspored!G15,""))),""),UPIS!Q11)</f>
        <v/>
      </c>
      <c r="R77" s="54" t="str">
        <f ca="1">IF(ISBLANK(UPIS!R11),IF(COUNTA(UPIS!R7:'UPIS'!R30)=0,IF(R64,IF(TODAY()+31&gt;=R56,CHOOSE(WEEKDAY(R56),"",Raspored!C7,Raspored!D7,Raspored!E7,Raspored!F7,Raspored!G7,"")),IF(TODAY()&gt;=R56,CHOOSE(WEEKDAY(R56),"",Raspored!C15,Raspored!D15,Raspored!E15,Raspored!F15,Raspored!G15,""))),""),UPIS!R11)</f>
        <v/>
      </c>
      <c r="S77" s="54">
        <f ca="1">IF(ISBLANK(UPIS!S11),IF(COUNTA(UPIS!S7:'UPIS'!S30)=0,IF(S64,IF(TODAY()+31&gt;=S56,CHOOSE(WEEKDAY(S56),"",Raspored!C7,Raspored!D7,Raspored!E7,Raspored!F7,Raspored!G7,"")),IF(TODAY()&gt;=S56,CHOOSE(WEEKDAY(S56),"",Raspored!C15,Raspored!D15,Raspored!E15,Raspored!F15,Raspored!G15,""))),""),UPIS!S11)</f>
        <v>0</v>
      </c>
      <c r="T77" s="54">
        <f ca="1">IF(ISBLANK(UPIS!T11),IF(COUNTA(UPIS!T7:'UPIS'!T30)=0,IF(T64,IF(TODAY()+31&gt;=T56,CHOOSE(WEEKDAY(T56),"",Raspored!C7,Raspored!D7,Raspored!E7,Raspored!F7,Raspored!G7,"")),IF(TODAY()&gt;=T56,CHOOSE(WEEKDAY(T56),"",Raspored!C15,Raspored!D15,Raspored!E15,Raspored!F15,Raspored!G15,""))),""),UPIS!T11)</f>
        <v>0</v>
      </c>
      <c r="U77" s="54">
        <f ca="1">IF(ISBLANK(UPIS!U11),IF(COUNTA(UPIS!U7:'UPIS'!U30)=0,IF(U64,IF(TODAY()+31&gt;=U56,CHOOSE(WEEKDAY(U56),"",Raspored!C7,Raspored!D7,Raspored!E7,Raspored!F7,Raspored!G7,"")),IF(TODAY()&gt;=U56,CHOOSE(WEEKDAY(U56),"",Raspored!C15,Raspored!D15,Raspored!E15,Raspored!F15,Raspored!G15,""))),""),UPIS!U11)</f>
        <v>0</v>
      </c>
      <c r="V77" s="54">
        <f ca="1">IF(ISBLANK(UPIS!V11),IF(COUNTA(UPIS!V7:'UPIS'!V30)=0,IF(V64,IF(TODAY()+31&gt;=V56,CHOOSE(WEEKDAY(V56),"",Raspored!C7,Raspored!D7,Raspored!E7,Raspored!F7,Raspored!G7,"")),IF(TODAY()&gt;=V56,CHOOSE(WEEKDAY(V56),"",Raspored!C15,Raspored!D15,Raspored!E15,Raspored!F15,Raspored!G15,""))),""),UPIS!V11)</f>
        <v>0</v>
      </c>
      <c r="W77" s="54">
        <f ca="1">IF(ISBLANK(UPIS!W11),IF(COUNTA(UPIS!W7:'UPIS'!W30)=0,IF(W64,IF(TODAY()+31&gt;=W56,CHOOSE(WEEKDAY(W56),"",Raspored!C7,Raspored!D7,Raspored!E7,Raspored!F7,Raspored!G7,"")),IF(TODAY()&gt;=W56,CHOOSE(WEEKDAY(W56),"",Raspored!C15,Raspored!D15,Raspored!E15,Raspored!F15,Raspored!G15,""))),""),UPIS!W11)</f>
        <v>0</v>
      </c>
      <c r="X77" s="54" t="str">
        <f ca="1">IF(ISBLANK(UPIS!X11),IF(COUNTA(UPIS!X7:'UPIS'!X30)=0,IF(X64,IF(TODAY()+31&gt;=X56,CHOOSE(WEEKDAY(X56),"",Raspored!C7,Raspored!D7,Raspored!E7,Raspored!F7,Raspored!G7,"")),IF(TODAY()&gt;=X56,CHOOSE(WEEKDAY(X56),"",Raspored!C15,Raspored!D15,Raspored!E15,Raspored!F15,Raspored!G15,""))),""),UPIS!X11)</f>
        <v/>
      </c>
      <c r="Y77" s="54" t="str">
        <f ca="1">IF(ISBLANK(UPIS!Y11),IF(COUNTA(UPIS!Y7:'UPIS'!Y30)=0,IF(Y64,IF(TODAY()+31&gt;=Y56,CHOOSE(WEEKDAY(Y56),"",Raspored!C7,Raspored!D7,Raspored!E7,Raspored!F7,Raspored!G7,"")),IF(TODAY()&gt;=Y56,CHOOSE(WEEKDAY(Y56),"",Raspored!C15,Raspored!D15,Raspored!E15,Raspored!F15,Raspored!G15,""))),""),UPIS!Y11)</f>
        <v/>
      </c>
      <c r="Z77" s="54" t="b">
        <f ca="1">IF(ISBLANK(UPIS!Z11),IF(COUNTA(UPIS!Z7:'UPIS'!Z30)=0,IF(Z64,IF(TODAY()+31&gt;=Z56,CHOOSE(WEEKDAY(Z56),"",Raspored!C7,Raspored!D7,Raspored!E7,Raspored!F7,Raspored!G7,"")),IF(TODAY()&gt;=Z56,CHOOSE(WEEKDAY(Z56),"",Raspored!C15,Raspored!D15,Raspored!E15,Raspored!F15,Raspored!G15,""))),""),UPIS!Z11)</f>
        <v>0</v>
      </c>
      <c r="AA77" s="54" t="b">
        <f ca="1">IF(ISBLANK(UPIS!AA11),IF(COUNTA(UPIS!AA7:'UPIS'!AA30)=0,IF(AA64,IF(TODAY()+31&gt;=AA56,CHOOSE(WEEKDAY(AA56),"",Raspored!C7,Raspored!D7,Raspored!E7,Raspored!F7,Raspored!G7,"")),IF(TODAY()&gt;=AA56,CHOOSE(WEEKDAY(AA56),"",Raspored!C15,Raspored!D15,Raspored!E15,Raspored!F15,Raspored!G15,""))),""),UPIS!AA11)</f>
        <v>0</v>
      </c>
      <c r="AB77" s="54" t="b">
        <f ca="1">IF(ISBLANK(UPIS!AB11),IF(COUNTA(UPIS!AB7:'UPIS'!AB30)=0,IF(AB64,IF(TODAY()+31&gt;=AB56,CHOOSE(WEEKDAY(AB56),"",Raspored!C7,Raspored!D7,Raspored!E7,Raspored!F7,Raspored!G7,"")),IF(TODAY()&gt;=AB56,CHOOSE(WEEKDAY(AB56),"",Raspored!C15,Raspored!D15,Raspored!E15,Raspored!F15,Raspored!G15,""))),""),UPIS!AB11)</f>
        <v>0</v>
      </c>
      <c r="AC77" s="54" t="b">
        <f ca="1">IF(ISBLANK(UPIS!AC11),IF(COUNTA(UPIS!AC7:'UPIS'!AC30)=0,IF(AC64,IF(TODAY()+31&gt;=AC56,CHOOSE(WEEKDAY(AC56),"",Raspored!C7,Raspored!D7,Raspored!E7,Raspored!F7,Raspored!G7,"")),IF(TODAY()&gt;=AC56,CHOOSE(WEEKDAY(AC56),"",Raspored!C15,Raspored!D15,Raspored!E15,Raspored!F15,Raspored!G15,""))),""),UPIS!AC11)</f>
        <v>0</v>
      </c>
      <c r="AD77" s="54" t="b">
        <f ca="1">IF(ISBLANK(UPIS!AD11),IF(COUNTA(UPIS!AD7:'UPIS'!AD30)=0,IF(AD64,IF(TODAY()+31&gt;=AD56,CHOOSE(WEEKDAY(AD56),"",Raspored!C7,Raspored!D7,Raspored!E7,Raspored!F7,Raspored!G7,"")),IF(TODAY()&gt;=AD56,CHOOSE(WEEKDAY(AD56),"",Raspored!C15,Raspored!D15,Raspored!E15,Raspored!F15,Raspored!G15,""))),""),UPIS!AD11)</f>
        <v>0</v>
      </c>
      <c r="AE77" s="54" t="str">
        <f ca="1">IF(ISBLANK(UPIS!AE11),IF(COUNTA(UPIS!AE7:'UPIS'!AE30)=0,IF(AE64,IF(TODAY()+31&gt;=AE56,CHOOSE(WEEKDAY(AE56),"",Raspored!C7,Raspored!D7,Raspored!E7,Raspored!F7,Raspored!G7,"")),IF(TODAY()&gt;=AE56,CHOOSE(WEEKDAY(AE56),"",Raspored!C15,Raspored!D15,Raspored!E15,Raspored!F15,Raspored!G15,""))),""),UPIS!AE11)</f>
        <v/>
      </c>
      <c r="AF77" s="54" t="str">
        <f ca="1">IF(AF7="","",IF(ISBLANK(UPIS!AF11),IF(COUNTA(UPIS!AF7:'UPIS'!AF30)=0,IF(AF64,IF(TODAY()+31&gt;=AF56,CHOOSE(WEEKDAY(AF56),"",Raspored!C7,Raspored!D7,Raspored!E7,Raspored!F7,Raspored!G7,"")),IF(TODAY()&gt;=AF56,CHOOSE(WEEKDAY(AF56),"",Raspored!C15,Raspored!D15,Raspored!E15,Raspored!F15,Raspored!G15,""))),""),UPIS!AF11))</f>
        <v/>
      </c>
      <c r="AG77" s="54">
        <f ca="1">IF(AG7="","",IF(ISBLANK(UPIS!AG11),IF(COUNTA(UPIS!AG7:'UPIS'!AG30)=0,IF(AG64,IF(TODAY()+31&gt;=AG56,CHOOSE(WEEKDAY(AG56),"",Raspored!C7,Raspored!D7,Raspored!E7,Raspored!F7,Raspored!G7,"")),IF(TODAY()&gt;=AG56,CHOOSE(WEEKDAY(AG56),"",Raspored!C15,Raspored!D15,Raspored!E15,Raspored!F15,Raspored!G15,""))),""),UPIS!AG11))</f>
        <v>0</v>
      </c>
      <c r="AH77" s="54">
        <f ca="1">IF(AH7="","",IF(ISBLANK(UPIS!AH11),IF(COUNTA(UPIS!AH7:'UPIS'!AH30)=0,IF(AH64,IF(TODAY()+31&gt;=AH56,CHOOSE(WEEKDAY(AH56),"",Raspored!C7,Raspored!D7,Raspored!E7,Raspored!F7,Raspored!G7,"")),IF(TODAY()&gt;=AH56,CHOOSE(WEEKDAY(AH56),"",Raspored!C15,Raspored!D15,Raspored!E15,Raspored!F15,Raspored!G15,""))),""),UPIS!AH11))</f>
        <v>0</v>
      </c>
    </row>
    <row r="78" spans="3:42" ht="32.25" customHeight="1" thickBot="1">
      <c r="D78" s="108">
        <f ca="1">IFERROR(D77-D76,0)*24</f>
        <v>0</v>
      </c>
      <c r="E78" s="108">
        <f t="shared" ref="E78:AH78" ca="1" si="14">IFERROR(E77-E76,0)*24</f>
        <v>0</v>
      </c>
      <c r="F78" s="108">
        <f t="shared" ca="1" si="14"/>
        <v>0</v>
      </c>
      <c r="G78" s="108">
        <f t="shared" ca="1" si="14"/>
        <v>0</v>
      </c>
      <c r="H78" s="108">
        <f t="shared" ca="1" si="14"/>
        <v>0</v>
      </c>
      <c r="I78" s="108">
        <f t="shared" ca="1" si="14"/>
        <v>0</v>
      </c>
      <c r="J78" s="108">
        <f t="shared" ca="1" si="14"/>
        <v>0</v>
      </c>
      <c r="K78" s="108">
        <f t="shared" ca="1" si="14"/>
        <v>0</v>
      </c>
      <c r="L78" s="108">
        <f t="shared" ca="1" si="14"/>
        <v>0</v>
      </c>
      <c r="M78" s="108">
        <f t="shared" ca="1" si="14"/>
        <v>0</v>
      </c>
      <c r="N78" s="108">
        <f t="shared" ca="1" si="14"/>
        <v>0</v>
      </c>
      <c r="O78" s="108">
        <f t="shared" ca="1" si="14"/>
        <v>0</v>
      </c>
      <c r="P78" s="108">
        <f t="shared" ca="1" si="14"/>
        <v>0</v>
      </c>
      <c r="Q78" s="108">
        <f t="shared" ca="1" si="14"/>
        <v>0</v>
      </c>
      <c r="R78" s="108">
        <f t="shared" ca="1" si="14"/>
        <v>0</v>
      </c>
      <c r="S78" s="108">
        <f t="shared" ca="1" si="14"/>
        <v>0</v>
      </c>
      <c r="T78" s="108">
        <f t="shared" ca="1" si="14"/>
        <v>0</v>
      </c>
      <c r="U78" s="108">
        <f t="shared" ca="1" si="14"/>
        <v>0</v>
      </c>
      <c r="V78" s="108">
        <f t="shared" ca="1" si="14"/>
        <v>0</v>
      </c>
      <c r="W78" s="108">
        <f t="shared" ca="1" si="14"/>
        <v>0</v>
      </c>
      <c r="X78" s="108">
        <f t="shared" ca="1" si="14"/>
        <v>0</v>
      </c>
      <c r="Y78" s="108">
        <f t="shared" ca="1" si="14"/>
        <v>0</v>
      </c>
      <c r="Z78" s="108">
        <f t="shared" ca="1" si="14"/>
        <v>0</v>
      </c>
      <c r="AA78" s="108">
        <f t="shared" ca="1" si="14"/>
        <v>0</v>
      </c>
      <c r="AB78" s="108">
        <f t="shared" ca="1" si="14"/>
        <v>0</v>
      </c>
      <c r="AC78" s="108">
        <f t="shared" ca="1" si="14"/>
        <v>0</v>
      </c>
      <c r="AD78" s="108">
        <f t="shared" ca="1" si="14"/>
        <v>0</v>
      </c>
      <c r="AE78" s="108">
        <f t="shared" ca="1" si="14"/>
        <v>0</v>
      </c>
      <c r="AF78" s="108">
        <f t="shared" ca="1" si="14"/>
        <v>0</v>
      </c>
      <c r="AG78" s="108">
        <f t="shared" ca="1" si="14"/>
        <v>0</v>
      </c>
      <c r="AH78" s="108">
        <f t="shared" ca="1" si="14"/>
        <v>0</v>
      </c>
    </row>
    <row r="79" spans="3:42" ht="14.4" thickTop="1"/>
    <row r="80" spans="3:42">
      <c r="D80" s="38" t="str">
        <f ca="1">IF(AND(D64=FALSE,COUNTA(UPIS!D17:'UPIS'!D30)&lt;&gt;0),1,"")</f>
        <v/>
      </c>
      <c r="E80" s="38" t="str">
        <f ca="1">IF(AND(E64=FALSE,COUNTA(UPIS!E17:'UPIS'!E30)&lt;&gt;0),1,"")</f>
        <v/>
      </c>
      <c r="F80" s="38" t="str">
        <f ca="1">IF(AND(F64=FALSE,COUNTA(UPIS!F17:'UPIS'!F30)&lt;&gt;0),1,"")</f>
        <v/>
      </c>
      <c r="G80" s="38" t="str">
        <f ca="1">IF(AND(G64=FALSE,COUNTA(UPIS!G17:'UPIS'!G30)&lt;&gt;0),1,"")</f>
        <v/>
      </c>
      <c r="H80" s="38" t="str">
        <f ca="1">IF(AND(H64=FALSE,COUNTA(UPIS!H17:'UPIS'!H30)&lt;&gt;0),1,"")</f>
        <v/>
      </c>
      <c r="I80" s="38" t="str">
        <f ca="1">IF(AND(I64=FALSE,COUNTA(UPIS!I17:'UPIS'!I30)&lt;&gt;0),1,"")</f>
        <v/>
      </c>
      <c r="J80" s="38" t="str">
        <f ca="1">IF(AND(J64=FALSE,COUNTA(UPIS!J17:'UPIS'!J30)&lt;&gt;0),1,"")</f>
        <v/>
      </c>
      <c r="K80" s="38" t="str">
        <f ca="1">IF(AND(K64=FALSE,COUNTA(UPIS!K17:'UPIS'!K30)&lt;&gt;0),1,"")</f>
        <v/>
      </c>
      <c r="L80" s="38" t="str">
        <f ca="1">IF(AND(L64=FALSE,COUNTA(UPIS!L17:'UPIS'!L30)&lt;&gt;0),1,"")</f>
        <v/>
      </c>
      <c r="M80" s="38" t="str">
        <f ca="1">IF(AND(M64=FALSE,COUNTA(UPIS!M17:'UPIS'!M30)&lt;&gt;0),1,"")</f>
        <v/>
      </c>
      <c r="N80" s="38" t="str">
        <f ca="1">IF(AND(N64=FALSE,COUNTA(UPIS!N17:'UPIS'!N30)&lt;&gt;0),1,"")</f>
        <v/>
      </c>
      <c r="O80" s="38" t="str">
        <f ca="1">IF(AND(O64=FALSE,COUNTA(UPIS!O17:'UPIS'!O30)&lt;&gt;0),1,"")</f>
        <v/>
      </c>
      <c r="P80" s="38" t="str">
        <f ca="1">IF(AND(P64=FALSE,COUNTA(UPIS!P17:'UPIS'!P30)&lt;&gt;0),1,"")</f>
        <v/>
      </c>
      <c r="Q80" s="38" t="str">
        <f ca="1">IF(AND(Q64=FALSE,COUNTA(UPIS!Q17:'UPIS'!Q30)&lt;&gt;0),1,"")</f>
        <v/>
      </c>
      <c r="R80" s="38" t="str">
        <f ca="1">IF(AND(R64=FALSE,COUNTA(UPIS!R17:'UPIS'!R30)&lt;&gt;0),1,"")</f>
        <v/>
      </c>
      <c r="S80" s="38" t="str">
        <f ca="1">IF(AND(S64=FALSE,COUNTA(UPIS!S17:'UPIS'!S30)&lt;&gt;0),1,"")</f>
        <v/>
      </c>
      <c r="T80" s="38" t="str">
        <f ca="1">IF(AND(T64=FALSE,COUNTA(UPIS!T17:'UPIS'!T30)&lt;&gt;0),1,"")</f>
        <v/>
      </c>
      <c r="U80" s="38" t="str">
        <f ca="1">IF(AND(U64=FALSE,COUNTA(UPIS!U17:'UPIS'!U30)&lt;&gt;0),1,"")</f>
        <v/>
      </c>
      <c r="V80" s="38" t="str">
        <f ca="1">IF(AND(V64=FALSE,COUNTA(UPIS!V17:'UPIS'!V30)&lt;&gt;0),1,"")</f>
        <v/>
      </c>
      <c r="W80" s="38" t="str">
        <f ca="1">IF(AND(W64=FALSE,COUNTA(UPIS!W17:'UPIS'!W30)&lt;&gt;0),1,"")</f>
        <v/>
      </c>
      <c r="X80" s="38" t="str">
        <f ca="1">IF(AND(X64=FALSE,COUNTA(UPIS!X17:'UPIS'!X30)&lt;&gt;0),1,"")</f>
        <v/>
      </c>
      <c r="Y80" s="38" t="str">
        <f ca="1">IF(AND(Y64=FALSE,COUNTA(UPIS!Y17:'UPIS'!Y30)&lt;&gt;0),1,"")</f>
        <v/>
      </c>
      <c r="Z80" s="38" t="str">
        <f ca="1">IF(AND(Z64=FALSE,COUNTA(UPIS!Z17:'UPIS'!Z30)&lt;&gt;0),1,"")</f>
        <v/>
      </c>
      <c r="AA80" s="38" t="str">
        <f ca="1">IF(AND(AA64=FALSE,COUNTA(UPIS!AA17:'UPIS'!AA30)&lt;&gt;0),1,"")</f>
        <v/>
      </c>
      <c r="AB80" s="38" t="str">
        <f ca="1">IF(AND(AB64=FALSE,COUNTA(UPIS!AB17:'UPIS'!AB30)&lt;&gt;0),1,"")</f>
        <v/>
      </c>
      <c r="AC80" s="38" t="str">
        <f ca="1">IF(AND(AC64=FALSE,COUNTA(UPIS!AC17:'UPIS'!AC30)&lt;&gt;0),1,"")</f>
        <v/>
      </c>
      <c r="AD80" s="38" t="str">
        <f ca="1">IF(AND(AD64=FALSE,COUNTA(UPIS!AD17:'UPIS'!AD30)&lt;&gt;0),1,"")</f>
        <v/>
      </c>
      <c r="AE80" s="38" t="str">
        <f ca="1">IF(AND(AE64=FALSE,COUNTA(UPIS!AE17:'UPIS'!AE30)&lt;&gt;0),1,"")</f>
        <v/>
      </c>
      <c r="AF80" s="38" t="str">
        <f ca="1">IF(AND(AF64=FALSE,COUNTA(UPIS!AF17:'UPIS'!AF30)&lt;&gt;0),1,"")</f>
        <v/>
      </c>
      <c r="AG80" s="38" t="str">
        <f ca="1">IF(AND(AG64=FALSE,COUNTA(UPIS!AG17:'UPIS'!AG30)&lt;&gt;0),1,"")</f>
        <v/>
      </c>
      <c r="AH80" s="38" t="str">
        <f ca="1">IF(AND(AH64=FALSE,COUNTA(UPIS!AH17:'UPIS'!AH30)&lt;&gt;0),1,"")</f>
        <v/>
      </c>
      <c r="AL80" s="2" t="s">
        <v>84</v>
      </c>
      <c r="AP80" s="2">
        <f ca="1">SUM(D80:AH80)</f>
        <v>0</v>
      </c>
    </row>
    <row r="81" spans="2:41" ht="14.4">
      <c r="D81" s="109" t="str">
        <f ca="1">IF(COUNT(UPIS!D7:'UPIS'!D11)=4,1,IF(COUNT(D11,D14)=2,1,""))</f>
        <v/>
      </c>
      <c r="E81" s="109" t="str">
        <f ca="1">IF(COUNT(UPIS!E7:'UPIS'!E11)=4,1,IF(COUNT(E11,E14)=2,1,""))</f>
        <v/>
      </c>
      <c r="F81" s="109" t="str">
        <f ca="1">IF(COUNT(UPIS!F7:'UPIS'!F11)=4,1,IF(COUNT(F11,F14)=2,1,""))</f>
        <v/>
      </c>
      <c r="G81" s="109" t="str">
        <f ca="1">IF(COUNT(UPIS!G7:'UPIS'!G11)=4,1,IF(COUNT(G11,G14)=2,1,""))</f>
        <v/>
      </c>
      <c r="H81" s="109" t="str">
        <f ca="1">IF(COUNT(UPIS!H7:'UPIS'!H11)=4,1,IF(COUNT(H11,H14)=2,1,""))</f>
        <v/>
      </c>
      <c r="I81" s="109" t="str">
        <f ca="1">IF(COUNT(UPIS!I7:'UPIS'!I11)=4,1,IF(COUNT(I11,I14)=2,1,""))</f>
        <v/>
      </c>
      <c r="J81" s="109" t="str">
        <f ca="1">IF(COUNT(UPIS!J7:'UPIS'!J11)=4,1,IF(COUNT(J11,J14)=2,1,""))</f>
        <v/>
      </c>
      <c r="K81" s="109" t="str">
        <f ca="1">IF(COUNT(UPIS!K7:'UPIS'!K11)=4,1,IF(COUNT(K11,K14)=2,1,""))</f>
        <v/>
      </c>
      <c r="L81" s="109" t="str">
        <f ca="1">IF(COUNT(UPIS!L7:'UPIS'!L11)=4,1,IF(COUNT(L11,L14)=2,1,""))</f>
        <v/>
      </c>
      <c r="M81" s="109" t="str">
        <f ca="1">IF(COUNT(UPIS!M7:'UPIS'!M11)=4,1,IF(COUNT(M11,M14)=2,1,""))</f>
        <v/>
      </c>
      <c r="N81" s="109" t="str">
        <f ca="1">IF(COUNT(UPIS!N7:'UPIS'!N11)=4,1,IF(COUNT(N11,N14)=2,1,""))</f>
        <v/>
      </c>
      <c r="O81" s="109" t="str">
        <f ca="1">IF(COUNT(UPIS!O7:'UPIS'!O11)=4,1,IF(COUNT(O11,O14)=2,1,""))</f>
        <v/>
      </c>
      <c r="P81" s="109" t="str">
        <f ca="1">IF(COUNT(UPIS!P7:'UPIS'!P11)=4,1,IF(COUNT(P11,P14)=2,1,""))</f>
        <v/>
      </c>
      <c r="Q81" s="109" t="str">
        <f ca="1">IF(COUNT(UPIS!Q7:'UPIS'!Q11)=4,1,IF(COUNT(Q11,Q14)=2,1,""))</f>
        <v/>
      </c>
      <c r="R81" s="109" t="str">
        <f ca="1">IF(COUNT(UPIS!R7:'UPIS'!R11)=4,1,IF(COUNT(R11,R14)=2,1,""))</f>
        <v/>
      </c>
      <c r="S81" s="109" t="str">
        <f ca="1">IF(COUNT(UPIS!S7:'UPIS'!S11)=4,1,IF(COUNT(S11,S14)=2,1,""))</f>
        <v/>
      </c>
      <c r="T81" s="109" t="str">
        <f ca="1">IF(COUNT(UPIS!T7:'UPIS'!T11)=4,1,IF(COUNT(T11,T14)=2,1,""))</f>
        <v/>
      </c>
      <c r="U81" s="109" t="str">
        <f ca="1">IF(COUNT(UPIS!U7:'UPIS'!U11)=4,1,IF(COUNT(U11,U14)=2,1,""))</f>
        <v/>
      </c>
      <c r="V81" s="109" t="str">
        <f ca="1">IF(COUNT(UPIS!V7:'UPIS'!V11)=4,1,IF(COUNT(V11,V14)=2,1,""))</f>
        <v/>
      </c>
      <c r="W81" s="109" t="str">
        <f ca="1">IF(COUNT(UPIS!W7:'UPIS'!W11)=4,1,IF(COUNT(W11,W14)=2,1,""))</f>
        <v/>
      </c>
      <c r="X81" s="109" t="str">
        <f ca="1">IF(COUNT(UPIS!X7:'UPIS'!X11)=4,1,IF(COUNT(X11,X14)=2,1,""))</f>
        <v/>
      </c>
      <c r="Y81" s="109" t="str">
        <f ca="1">IF(COUNT(UPIS!Y7:'UPIS'!Y11)=4,1,IF(COUNT(Y11,Y14)=2,1,""))</f>
        <v/>
      </c>
      <c r="Z81" s="109" t="str">
        <f ca="1">IF(COUNT(UPIS!Z7:'UPIS'!Z11)=4,1,IF(COUNT(Z11,Z14)=2,1,""))</f>
        <v/>
      </c>
      <c r="AA81" s="109" t="str">
        <f ca="1">IF(COUNT(UPIS!AA7:'UPIS'!AA11)=4,1,IF(COUNT(AA11,AA14)=2,1,""))</f>
        <v/>
      </c>
      <c r="AB81" s="109" t="str">
        <f ca="1">IF(COUNT(UPIS!AB7:'UPIS'!AB11)=4,1,IF(COUNT(AB11,AB14)=2,1,""))</f>
        <v/>
      </c>
      <c r="AC81" s="109" t="str">
        <f ca="1">IF(COUNT(UPIS!AC7:'UPIS'!AC11)=4,1,IF(COUNT(AC11,AC14)=2,1,""))</f>
        <v/>
      </c>
      <c r="AD81" s="109" t="str">
        <f ca="1">IF(COUNT(UPIS!AD7:'UPIS'!AD11)=4,1,IF(COUNT(AD11,AD14)=2,1,""))</f>
        <v/>
      </c>
      <c r="AE81" s="109" t="str">
        <f ca="1">IF(COUNT(UPIS!AE7:'UPIS'!AE11)=4,1,IF(COUNT(AE11,AE14)=2,1,""))</f>
        <v/>
      </c>
      <c r="AF81" s="109" t="str">
        <f ca="1">IF(COUNT(UPIS!AF7:'UPIS'!AF11)=4,1,IF(COUNT(AF11,AF14)=2,1,""))</f>
        <v/>
      </c>
      <c r="AG81" s="109" t="str">
        <f ca="1">IF(COUNT(UPIS!AG7:'UPIS'!AG11)=4,1,IF(COUNT(AG11,AG14)=2,1,""))</f>
        <v/>
      </c>
      <c r="AH81" s="109" t="str">
        <f ca="1">IF(COUNT(UPIS!AH7:'UPIS'!AH11)=4,1,IF(COUNT(AH11,AH14)=2,1,""))</f>
        <v/>
      </c>
      <c r="AL81" s="110" t="s">
        <v>81</v>
      </c>
      <c r="AM81" s="2">
        <f>IF(Raspored!J14=0,0,COUNT(D81:AH81)*D51)</f>
        <v>0</v>
      </c>
    </row>
    <row r="82" spans="2:41">
      <c r="B82" s="120"/>
      <c r="D82" s="2" t="str">
        <f ca="1">IF(AND(D81=1,D64=FALSE),1,"")</f>
        <v/>
      </c>
      <c r="E82" s="2" t="str">
        <f t="shared" ref="E82:AH82" ca="1" si="15">IF(AND(E81=1,E64=FALSE),1,"")</f>
        <v/>
      </c>
      <c r="F82" s="2" t="str">
        <f t="shared" ca="1" si="15"/>
        <v/>
      </c>
      <c r="G82" s="2" t="str">
        <f t="shared" ca="1" si="15"/>
        <v/>
      </c>
      <c r="H82" s="2" t="str">
        <f t="shared" ca="1" si="15"/>
        <v/>
      </c>
      <c r="I82" s="2" t="str">
        <f t="shared" ca="1" si="15"/>
        <v/>
      </c>
      <c r="J82" s="2" t="str">
        <f t="shared" ca="1" si="15"/>
        <v/>
      </c>
      <c r="K82" s="2" t="str">
        <f t="shared" ca="1" si="15"/>
        <v/>
      </c>
      <c r="L82" s="2" t="str">
        <f t="shared" ca="1" si="15"/>
        <v/>
      </c>
      <c r="M82" s="2" t="str">
        <f t="shared" ca="1" si="15"/>
        <v/>
      </c>
      <c r="N82" s="2" t="str">
        <f t="shared" ca="1" si="15"/>
        <v/>
      </c>
      <c r="O82" s="2" t="str">
        <f t="shared" ca="1" si="15"/>
        <v/>
      </c>
      <c r="P82" s="2" t="str">
        <f t="shared" ca="1" si="15"/>
        <v/>
      </c>
      <c r="Q82" s="2" t="str">
        <f t="shared" ca="1" si="15"/>
        <v/>
      </c>
      <c r="R82" s="2" t="str">
        <f t="shared" ca="1" si="15"/>
        <v/>
      </c>
      <c r="S82" s="2" t="str">
        <f t="shared" ca="1" si="15"/>
        <v/>
      </c>
      <c r="T82" s="2" t="str">
        <f t="shared" ca="1" si="15"/>
        <v/>
      </c>
      <c r="U82" s="2" t="str">
        <f t="shared" ca="1" si="15"/>
        <v/>
      </c>
      <c r="V82" s="2" t="str">
        <f t="shared" ca="1" si="15"/>
        <v/>
      </c>
      <c r="W82" s="2" t="str">
        <f t="shared" ca="1" si="15"/>
        <v/>
      </c>
      <c r="X82" s="2" t="str">
        <f t="shared" ca="1" si="15"/>
        <v/>
      </c>
      <c r="Y82" s="2" t="str">
        <f t="shared" ca="1" si="15"/>
        <v/>
      </c>
      <c r="Z82" s="2" t="str">
        <f t="shared" ca="1" si="15"/>
        <v/>
      </c>
      <c r="AA82" s="2" t="str">
        <f t="shared" ca="1" si="15"/>
        <v/>
      </c>
      <c r="AB82" s="2" t="str">
        <f t="shared" ca="1" si="15"/>
        <v/>
      </c>
      <c r="AC82" s="2" t="str">
        <f t="shared" ca="1" si="15"/>
        <v/>
      </c>
      <c r="AD82" s="2" t="str">
        <f t="shared" ca="1" si="15"/>
        <v/>
      </c>
      <c r="AE82" s="2" t="str">
        <f t="shared" ca="1" si="15"/>
        <v/>
      </c>
      <c r="AF82" s="2" t="str">
        <f t="shared" ca="1" si="15"/>
        <v/>
      </c>
      <c r="AG82" s="2" t="str">
        <f t="shared" ca="1" si="15"/>
        <v/>
      </c>
      <c r="AH82" s="2" t="str">
        <f t="shared" ca="1" si="15"/>
        <v/>
      </c>
      <c r="AL82" s="2" t="s">
        <v>83</v>
      </c>
      <c r="AO82" s="2">
        <f ca="1">SUM(D82:AH82)</f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5" priority="5" operator="containsText" text="Su">
      <formula>NOT(ISERROR(SEARCH("Su",D6)))</formula>
    </cfRule>
    <cfRule type="containsText" dxfId="4" priority="6" operator="containsText" text="Ne">
      <formula>NOT(ISERROR(SEARCH("Ne",D6)))</formula>
    </cfRule>
  </conditionalFormatting>
  <conditionalFormatting sqref="L58">
    <cfRule type="containsText" dxfId="3" priority="3" operator="containsText" text="Po">
      <formula>NOT(ISERROR(SEARCH("Po",L58)))</formula>
    </cfRule>
    <cfRule type="colorScale" priority="4">
      <colorScale>
        <cfvo type="formula" val="&quot;&quot;&quot;Po&quot;&quot;&quot;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63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G37"/>
  <sheetViews>
    <sheetView topLeftCell="A11" workbookViewId="0">
      <selection activeCell="B27" sqref="B27"/>
    </sheetView>
  </sheetViews>
  <sheetFormatPr defaultRowHeight="14.4"/>
  <cols>
    <col min="1" max="1" width="9" customWidth="1"/>
    <col min="2" max="2" width="25.5546875" customWidth="1"/>
    <col min="3" max="3" width="13.109375" customWidth="1"/>
    <col min="4" max="4" width="15.109375" customWidth="1"/>
    <col min="5" max="5" width="15.33203125" customWidth="1"/>
    <col min="6" max="6" width="16.33203125" customWidth="1"/>
    <col min="7" max="7" width="13.5546875" customWidth="1"/>
    <col min="8" max="9" width="4" customWidth="1"/>
    <col min="10" max="10" width="6.88671875" customWidth="1"/>
    <col min="11" max="32" width="4" customWidth="1"/>
    <col min="33" max="33" width="2.6640625" customWidth="1"/>
    <col min="34" max="34" width="4" customWidth="1"/>
  </cols>
  <sheetData>
    <row r="1" spans="2:32" ht="24" thickBot="1">
      <c r="D1" s="48" t="s">
        <v>70</v>
      </c>
    </row>
    <row r="2" spans="2:32" ht="15.6" thickTop="1" thickBot="1">
      <c r="B2" s="95"/>
      <c r="C2" s="95" t="s">
        <v>87</v>
      </c>
      <c r="D2" s="95" t="s">
        <v>66</v>
      </c>
      <c r="E2" s="95" t="s">
        <v>67</v>
      </c>
      <c r="F2" s="95" t="s">
        <v>68</v>
      </c>
      <c r="G2" s="95" t="s">
        <v>69</v>
      </c>
      <c r="J2" s="124"/>
      <c r="K2" t="s">
        <v>86</v>
      </c>
    </row>
    <row r="3" spans="2:32" ht="15.6" thickTop="1" thickBot="1">
      <c r="B3" s="95"/>
      <c r="C3" s="95"/>
      <c r="D3" s="95"/>
      <c r="E3" s="95"/>
      <c r="F3" s="95"/>
      <c r="G3" s="95"/>
    </row>
    <row r="4" spans="2:32" ht="15.6" thickTop="1" thickBot="1">
      <c r="B4" s="95" t="s">
        <v>78</v>
      </c>
      <c r="C4" s="98"/>
      <c r="D4" s="98"/>
      <c r="E4" s="98"/>
      <c r="F4" s="98"/>
      <c r="G4" s="98"/>
    </row>
    <row r="5" spans="2:32" ht="15.6" thickTop="1" thickBot="1">
      <c r="B5" s="95" t="s">
        <v>80</v>
      </c>
      <c r="C5" s="98"/>
      <c r="D5" s="98"/>
      <c r="E5" s="98"/>
      <c r="F5" s="98"/>
      <c r="G5" s="98"/>
      <c r="I5" t="s">
        <v>95</v>
      </c>
    </row>
    <row r="6" spans="2:32" ht="15.6" thickTop="1" thickBot="1">
      <c r="B6" s="95" t="s">
        <v>77</v>
      </c>
      <c r="C6" s="98"/>
      <c r="D6" s="98"/>
      <c r="E6" s="98"/>
      <c r="F6" s="98"/>
      <c r="G6" s="98"/>
    </row>
    <row r="7" spans="2:32" ht="15.6" thickTop="1" thickBot="1">
      <c r="B7" s="95" t="s">
        <v>79</v>
      </c>
      <c r="C7" s="98"/>
      <c r="D7" s="98"/>
      <c r="E7" s="98"/>
      <c r="F7" s="98"/>
      <c r="G7" s="98"/>
    </row>
    <row r="8" spans="2:32" ht="15" thickTop="1">
      <c r="B8" s="93"/>
      <c r="C8" s="94"/>
      <c r="D8" s="94"/>
      <c r="E8" s="94"/>
      <c r="F8" s="94"/>
      <c r="G8" s="9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24" thickBot="1">
      <c r="B9" s="90"/>
      <c r="C9" s="91"/>
      <c r="D9" s="92" t="s">
        <v>71</v>
      </c>
      <c r="E9" s="91"/>
      <c r="F9" s="91"/>
      <c r="G9" s="9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7.25" customHeight="1" thickTop="1" thickBot="1">
      <c r="B10" s="95"/>
      <c r="C10" s="95" t="s">
        <v>91</v>
      </c>
      <c r="D10" s="95" t="s">
        <v>66</v>
      </c>
      <c r="E10" s="95" t="s">
        <v>67</v>
      </c>
      <c r="F10" s="95" t="s">
        <v>68</v>
      </c>
      <c r="G10" s="95" t="s">
        <v>69</v>
      </c>
    </row>
    <row r="11" spans="2:32" ht="17.25" customHeight="1" thickTop="1" thickBot="1">
      <c r="B11" s="95"/>
      <c r="C11" s="96"/>
      <c r="D11" s="97"/>
      <c r="E11" s="97"/>
      <c r="F11" s="95"/>
      <c r="G11" s="95"/>
    </row>
    <row r="12" spans="2:32" ht="17.25" customHeight="1" thickTop="1" thickBot="1">
      <c r="B12" s="95" t="s">
        <v>78</v>
      </c>
      <c r="C12" s="98"/>
      <c r="D12" s="98"/>
      <c r="E12" s="98"/>
      <c r="F12" s="98"/>
      <c r="G12" s="98"/>
      <c r="I12" t="s">
        <v>96</v>
      </c>
    </row>
    <row r="13" spans="2:32" ht="17.25" customHeight="1" thickTop="1" thickBot="1">
      <c r="B13" s="95" t="s">
        <v>80</v>
      </c>
      <c r="C13" s="98"/>
      <c r="D13" s="98"/>
      <c r="E13" s="98"/>
      <c r="F13" s="98"/>
      <c r="G13" s="98"/>
    </row>
    <row r="14" spans="2:32" ht="17.25" customHeight="1" thickTop="1" thickBot="1">
      <c r="B14" s="95" t="s">
        <v>77</v>
      </c>
      <c r="C14" s="98"/>
      <c r="D14" s="98"/>
      <c r="E14" s="98"/>
      <c r="F14" s="98"/>
      <c r="G14" s="98"/>
      <c r="J14">
        <f>IF(OR(COUNT(C14:G14)&gt;1,COUNT(C6:G6)&gt;1),1,0)</f>
        <v>0</v>
      </c>
    </row>
    <row r="15" spans="2:32" ht="17.25" customHeight="1" thickTop="1" thickBot="1">
      <c r="B15" s="95" t="s">
        <v>79</v>
      </c>
      <c r="C15" s="98"/>
      <c r="D15" s="98"/>
      <c r="E15" s="98"/>
      <c r="F15" s="98"/>
      <c r="G15" s="98"/>
    </row>
    <row r="16" spans="2:32" ht="15" thickTop="1"/>
    <row r="18" spans="2:33">
      <c r="C18" s="1"/>
    </row>
    <row r="20" spans="2:33">
      <c r="B20" s="1"/>
    </row>
    <row r="23" spans="2:33">
      <c r="B23" s="1"/>
    </row>
    <row r="24" spans="2:33">
      <c r="B24" s="1"/>
    </row>
    <row r="25" spans="2:33">
      <c r="B25" s="1"/>
      <c r="J25" s="32"/>
    </row>
    <row r="26" spans="2:33">
      <c r="B26" s="1"/>
      <c r="J26" s="32"/>
      <c r="AG26" s="32"/>
    </row>
    <row r="27" spans="2:33">
      <c r="B27" s="1"/>
    </row>
    <row r="28" spans="2:33">
      <c r="B28" s="1"/>
      <c r="AG28" s="33"/>
    </row>
    <row r="29" spans="2:33">
      <c r="B29" s="1"/>
    </row>
    <row r="30" spans="2:33">
      <c r="B30" s="1"/>
    </row>
    <row r="31" spans="2:33">
      <c r="B31" s="1"/>
    </row>
    <row r="32" spans="2:3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/>
  <dimension ref="B1:AP57"/>
  <sheetViews>
    <sheetView tabSelected="1" zoomScaleNormal="100" workbookViewId="0">
      <selection activeCell="D56" sqref="D56"/>
    </sheetView>
  </sheetViews>
  <sheetFormatPr defaultRowHeight="14.4"/>
  <cols>
    <col min="2" max="2" width="24" customWidth="1"/>
    <col min="4" max="34" width="3.33203125" customWidth="1"/>
    <col min="39" max="39" width="9.109375" customWidth="1"/>
  </cols>
  <sheetData>
    <row r="1" spans="2:42" ht="15.75" customHeight="1">
      <c r="B1" s="42"/>
      <c r="C1" s="42"/>
      <c r="D1" s="42"/>
      <c r="E1" s="42"/>
      <c r="F1" s="42"/>
    </row>
    <row r="2" spans="2:42" ht="42" customHeight="1">
      <c r="B2" s="42"/>
      <c r="C2" s="42"/>
      <c r="D2" s="42"/>
      <c r="E2" s="42"/>
      <c r="F2" s="42"/>
      <c r="AO2" t="s">
        <v>73</v>
      </c>
      <c r="AP2">
        <v>3</v>
      </c>
    </row>
    <row r="4" spans="2:42" ht="21.6">
      <c r="B4" s="2"/>
      <c r="C4" s="2"/>
      <c r="D4" s="45" t="str">
        <f ca="1">TEXT(TABLICA!D56, "ddd")</f>
        <v>ned</v>
      </c>
      <c r="E4" s="45" t="str">
        <f ca="1">TEXT(TABLICA!E56, "ddd")</f>
        <v>pon</v>
      </c>
      <c r="F4" s="45" t="str">
        <f ca="1">TEXT(TABLICA!F56, "ddd")</f>
        <v>uto</v>
      </c>
      <c r="G4" s="45" t="str">
        <f ca="1">TEXT(TABLICA!G56, "ddd")</f>
        <v>sri</v>
      </c>
      <c r="H4" s="45" t="str">
        <f ca="1">TEXT(TABLICA!H56, "ddd")</f>
        <v>čet</v>
      </c>
      <c r="I4" s="45" t="str">
        <f ca="1">TEXT(TABLICA!I56, "ddd")</f>
        <v>pet</v>
      </c>
      <c r="J4" s="45" t="str">
        <f ca="1">TEXT(TABLICA!J56, "ddd")</f>
        <v>sub</v>
      </c>
      <c r="K4" s="45" t="str">
        <f ca="1">TEXT(TABLICA!K56, "ddd")</f>
        <v>ned</v>
      </c>
      <c r="L4" s="45" t="str">
        <f ca="1">TEXT(TABLICA!L56, "ddd")</f>
        <v>pon</v>
      </c>
      <c r="M4" s="45" t="str">
        <f ca="1">TEXT(TABLICA!M56, "ddd")</f>
        <v>uto</v>
      </c>
      <c r="N4" s="45" t="str">
        <f ca="1">TEXT(TABLICA!N56, "ddd")</f>
        <v>sri</v>
      </c>
      <c r="O4" s="45" t="str">
        <f ca="1">TEXT(TABLICA!O56, "ddd")</f>
        <v>čet</v>
      </c>
      <c r="P4" s="45" t="str">
        <f ca="1">TEXT(TABLICA!P56, "ddd")</f>
        <v>pet</v>
      </c>
      <c r="Q4" s="45" t="str">
        <f ca="1">TEXT(TABLICA!Q56, "ddd")</f>
        <v>sub</v>
      </c>
      <c r="R4" s="45" t="str">
        <f ca="1">TEXT(TABLICA!R56, "ddd")</f>
        <v>ned</v>
      </c>
      <c r="S4" s="45" t="str">
        <f ca="1">TEXT(TABLICA!S56, "ddd")</f>
        <v>pon</v>
      </c>
      <c r="T4" s="45" t="str">
        <f ca="1">TEXT(TABLICA!T56, "ddd")</f>
        <v>uto</v>
      </c>
      <c r="U4" s="45" t="str">
        <f ca="1">TEXT(TABLICA!U56, "ddd")</f>
        <v>sri</v>
      </c>
      <c r="V4" s="45" t="str">
        <f ca="1">TEXT(TABLICA!V56, "ddd")</f>
        <v>čet</v>
      </c>
      <c r="W4" s="45" t="str">
        <f ca="1">TEXT(TABLICA!W56, "ddd")</f>
        <v>pet</v>
      </c>
      <c r="X4" s="45" t="str">
        <f ca="1">TEXT(TABLICA!X56, "ddd")</f>
        <v>sub</v>
      </c>
      <c r="Y4" s="45" t="str">
        <f ca="1">TEXT(TABLICA!Y56, "ddd")</f>
        <v>ned</v>
      </c>
      <c r="Z4" s="45" t="str">
        <f ca="1">TEXT(TABLICA!Z56, "ddd")</f>
        <v>pon</v>
      </c>
      <c r="AA4" s="45" t="str">
        <f ca="1">TEXT(TABLICA!AA56, "ddd")</f>
        <v>uto</v>
      </c>
      <c r="AB4" s="45" t="str">
        <f ca="1">TEXT(TABLICA!AB56, "ddd")</f>
        <v>sri</v>
      </c>
      <c r="AC4" s="45" t="str">
        <f ca="1">TEXT(TABLICA!AC56, "ddd")</f>
        <v>čet</v>
      </c>
      <c r="AD4" s="45" t="str">
        <f ca="1">TEXT(TABLICA!AD56, "ddd")</f>
        <v>pet</v>
      </c>
      <c r="AE4" s="45" t="str">
        <f ca="1">TEXT(TABLICA!AE56, "ddd")</f>
        <v>sub</v>
      </c>
      <c r="AF4" s="45" t="str">
        <f ca="1">IF(TABLICA!D58&gt;=29,TEXT(TABLICA!AF56, "ddd"),"")</f>
        <v>ned</v>
      </c>
      <c r="AG4" s="45" t="str">
        <f ca="1">IF(TABLICA!D58&gt;=30,TEXT(TABLICA!AG56, "ddd"),"")</f>
        <v>pon</v>
      </c>
      <c r="AH4" s="45" t="str">
        <f ca="1">IF(TABLICA!D58&gt;=31,TEXT(TABLICA!AH56, "ddd"),"")</f>
        <v>uto</v>
      </c>
      <c r="AJ4" t="b">
        <v>0</v>
      </c>
      <c r="AK4" t="b">
        <v>1</v>
      </c>
      <c r="AL4" t="b">
        <v>0</v>
      </c>
      <c r="AM4" t="b">
        <v>1</v>
      </c>
      <c r="AN4" t="b">
        <v>0</v>
      </c>
    </row>
    <row r="5" spans="2:42" ht="39" customHeight="1">
      <c r="B5" s="3"/>
      <c r="C5" s="2"/>
      <c r="D5" s="45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E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F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G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H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I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J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K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L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M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N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O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P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Q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R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S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T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U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V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W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X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Y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Z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A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B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C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D5" s="24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E5" s="24" t="str">
        <f>IF(D55&gt;=28,IF(D52=1,"siječnja",IF(D52=2,"veljače",IF(D52=3,"ožujka",IF(D52=4,"travnja",IF(D52=5,"svibnja",IF(D52=6,"lipnja",IF(D52=7,"srpnja",IF(D52=8,"kolovoza",IF(D52=9,"rujna",IF(D52=10,"listopada",IF(D52=11,"studenog",IF(D52=12,"prosinca")))))))))))),"")</f>
        <v>ožujka</v>
      </c>
      <c r="AF5" s="24" t="str">
        <f>IF(D55&gt;=29,IF(D52=1,"siječnja",IF(D52=2,"veljače",IF(D52=3,"ožujka",IF(D52=4,"travnja",IF(D52=5,"svibnja",IF(D52=6,"lipnja",IF(D52=7,"srpnja",IF(D52=8,"kolovoza",IF(D52=9,"rujna",IF(D52=10,"listopada",IF(D52=11,"studenog",IF(D52=12,"prosinca")))))))))))),"")</f>
        <v>ožujka</v>
      </c>
      <c r="AG5" s="24" t="str">
        <f>IF(D55&gt;=30,IF(D52=1,"siječnja",IF(D52=2,"veljače",IF(D52=3,"ožujka",IF(D52=4,"travnja",IF(D52=5,"svibnja",IF(D52=6,"lipnja",IF(D52=7,"srpnja",IF(D52=8,"kolovoza",IF(D52=9,"rujna",IF(D52=10,"listopada",IF(D52=11,"studenog",IF(D52=12,"prosinca")))))))))))),"")</f>
        <v>ožujka</v>
      </c>
      <c r="AH5" s="24" t="str">
        <f>IF(D55&gt;=31,IF(D52=1,"siječnja",IF(D52=2,"veljače",IF(D52=3,"ožujka",IF(D52=4,"travnja",IF(D52=5,"svibnja",IF(D52=6,"lipnja",IF(D52=7,"srpnja",IF(D52=8,"kolovoza",IF(D52=9,"rujna",IF(D52=10,"listopada",IF(D52=11,"studenog",IF(D52=12,"prosinca")))))))))))),"")</f>
        <v>ožujka</v>
      </c>
      <c r="AJ5" t="str">
        <f>IF(AJ4,1,"")</f>
        <v/>
      </c>
      <c r="AK5">
        <f>IF(AK4,2,"")</f>
        <v>2</v>
      </c>
      <c r="AL5" t="str">
        <f>IF(AL4,3,"")</f>
        <v/>
      </c>
      <c r="AM5">
        <f>IF(AM4,4,"")</f>
        <v>4</v>
      </c>
      <c r="AN5" t="str">
        <f>IF(AN4,5,"")</f>
        <v/>
      </c>
    </row>
    <row r="6" spans="2:42" s="2" customFormat="1" ht="15.75" customHeight="1" thickBot="1">
      <c r="D6" s="46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  <c r="M6" s="25" t="s">
        <v>11</v>
      </c>
      <c r="N6" s="25" t="s">
        <v>12</v>
      </c>
      <c r="O6" s="25" t="s">
        <v>13</v>
      </c>
      <c r="P6" s="25" t="s">
        <v>14</v>
      </c>
      <c r="Q6" s="25" t="s">
        <v>15</v>
      </c>
      <c r="R6" s="25" t="s">
        <v>16</v>
      </c>
      <c r="S6" s="25" t="s">
        <v>17</v>
      </c>
      <c r="T6" s="25" t="s">
        <v>18</v>
      </c>
      <c r="U6" s="25" t="s">
        <v>19</v>
      </c>
      <c r="V6" s="25" t="s">
        <v>20</v>
      </c>
      <c r="W6" s="25" t="s">
        <v>21</v>
      </c>
      <c r="X6" s="25" t="s">
        <v>22</v>
      </c>
      <c r="Y6" s="25" t="s">
        <v>23</v>
      </c>
      <c r="Z6" s="25" t="s">
        <v>24</v>
      </c>
      <c r="AA6" s="25" t="s">
        <v>25</v>
      </c>
      <c r="AB6" s="25" t="s">
        <v>26</v>
      </c>
      <c r="AC6" s="25" t="s">
        <v>27</v>
      </c>
      <c r="AD6" s="25" t="s">
        <v>28</v>
      </c>
      <c r="AE6" s="25" t="s">
        <v>29</v>
      </c>
      <c r="AF6" s="25" t="str">
        <f>IF(D55&gt;=29,"29.","")</f>
        <v>29.</v>
      </c>
      <c r="AG6" s="25" t="str">
        <f>IF(D55&gt;=30,"30.","")</f>
        <v>30.</v>
      </c>
      <c r="AH6" s="25" t="str">
        <f>IF(D55&gt;=31,"31.","")</f>
        <v>31.</v>
      </c>
    </row>
    <row r="7" spans="2:42" ht="33.75" customHeight="1" thickTop="1">
      <c r="B7" s="127" t="s">
        <v>56</v>
      </c>
      <c r="C7" s="10" t="s">
        <v>30</v>
      </c>
      <c r="D7" s="53"/>
      <c r="E7" s="39"/>
      <c r="F7" s="54"/>
      <c r="G7" s="26"/>
      <c r="H7" s="26"/>
      <c r="I7" s="54"/>
      <c r="J7" s="26"/>
      <c r="K7" s="26"/>
      <c r="L7" s="26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26"/>
      <c r="Z7" s="54"/>
      <c r="AA7" s="26"/>
      <c r="AB7" s="54"/>
      <c r="AC7" s="54"/>
      <c r="AD7" s="26"/>
      <c r="AE7" s="26"/>
      <c r="AF7" s="54"/>
      <c r="AG7" s="54"/>
      <c r="AH7" s="29"/>
    </row>
    <row r="8" spans="2:42" ht="33.75" customHeight="1" thickBot="1">
      <c r="B8" s="128"/>
      <c r="C8" s="11" t="s">
        <v>31</v>
      </c>
      <c r="D8" s="55"/>
      <c r="E8" s="40"/>
      <c r="F8" s="111"/>
      <c r="G8" s="27"/>
      <c r="H8" s="27"/>
      <c r="I8" s="111"/>
      <c r="J8" s="27"/>
      <c r="K8" s="27"/>
      <c r="L8" s="27"/>
      <c r="M8" s="111"/>
      <c r="N8" s="111"/>
      <c r="O8" s="111"/>
      <c r="P8" s="27"/>
      <c r="Q8" s="27"/>
      <c r="R8" s="27"/>
      <c r="S8" s="111"/>
      <c r="T8" s="27"/>
      <c r="U8" s="111"/>
      <c r="V8" s="27"/>
      <c r="W8" s="27"/>
      <c r="X8" s="27"/>
      <c r="Y8" s="27"/>
      <c r="Z8" s="111"/>
      <c r="AA8" s="27"/>
      <c r="AB8" s="111"/>
      <c r="AC8" s="27"/>
      <c r="AD8" s="27"/>
      <c r="AE8" s="27"/>
      <c r="AF8" s="27"/>
      <c r="AG8" s="111"/>
      <c r="AH8" s="30"/>
      <c r="AJ8" t="s">
        <v>89</v>
      </c>
      <c r="AM8" t="s">
        <v>97</v>
      </c>
    </row>
    <row r="9" spans="2:42" ht="33.75" hidden="1" customHeight="1" thickBot="1">
      <c r="B9" s="4"/>
      <c r="C9" s="11" t="s">
        <v>32</v>
      </c>
      <c r="D9" s="47"/>
      <c r="E9" s="41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31"/>
    </row>
    <row r="10" spans="2:42" ht="33.75" customHeight="1" thickTop="1">
      <c r="B10" s="4"/>
      <c r="C10" s="11" t="s">
        <v>30</v>
      </c>
      <c r="D10" s="53"/>
      <c r="E10" s="26"/>
      <c r="F10" s="26"/>
      <c r="G10" s="26"/>
      <c r="H10" s="54"/>
      <c r="I10" s="54"/>
      <c r="J10" s="26"/>
      <c r="K10" s="26"/>
      <c r="L10" s="26"/>
      <c r="M10" s="26"/>
      <c r="N10" s="26"/>
      <c r="O10" s="54"/>
      <c r="P10" s="26"/>
      <c r="Q10" s="26"/>
      <c r="R10" s="54"/>
      <c r="S10" s="26"/>
      <c r="T10" s="26"/>
      <c r="U10" s="54"/>
      <c r="V10" s="26"/>
      <c r="W10" s="54"/>
      <c r="X10" s="26"/>
      <c r="Y10" s="26"/>
      <c r="Z10" s="26"/>
      <c r="AA10" s="26"/>
      <c r="AB10" s="54"/>
      <c r="AC10" s="26"/>
      <c r="AD10" s="26"/>
      <c r="AE10" s="26"/>
      <c r="AF10" s="26"/>
      <c r="AG10" s="26"/>
      <c r="AH10" s="29"/>
    </row>
    <row r="11" spans="2:42" ht="33.75" customHeight="1" thickBot="1">
      <c r="B11" s="4"/>
      <c r="C11" s="11" t="s">
        <v>31</v>
      </c>
      <c r="D11" s="55"/>
      <c r="E11" s="27"/>
      <c r="F11" s="27"/>
      <c r="G11" s="27"/>
      <c r="H11" s="27"/>
      <c r="I11" s="111"/>
      <c r="J11" s="27"/>
      <c r="K11" s="27"/>
      <c r="L11" s="27"/>
      <c r="M11" s="27"/>
      <c r="N11" s="27"/>
      <c r="O11" s="111"/>
      <c r="P11" s="27"/>
      <c r="Q11" s="27"/>
      <c r="R11" s="111"/>
      <c r="S11" s="27"/>
      <c r="T11" s="27"/>
      <c r="U11" s="111"/>
      <c r="V11" s="27"/>
      <c r="W11" s="27"/>
      <c r="X11" s="27"/>
      <c r="Y11" s="27"/>
      <c r="Z11" s="27"/>
      <c r="AA11" s="27"/>
      <c r="AB11" s="111"/>
      <c r="AC11" s="27"/>
      <c r="AD11" s="27"/>
      <c r="AE11" s="27"/>
      <c r="AF11" s="27"/>
      <c r="AG11" s="27"/>
      <c r="AH11" s="30"/>
    </row>
    <row r="12" spans="2:42" ht="33.75" hidden="1" customHeight="1" thickBot="1">
      <c r="B12" s="5"/>
      <c r="C12" s="15" t="s">
        <v>33</v>
      </c>
      <c r="D12" s="4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31"/>
    </row>
    <row r="13" spans="2:42" ht="27.75" customHeight="1" thickTop="1">
      <c r="B13" s="49" t="s">
        <v>34</v>
      </c>
      <c r="C13" s="101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125"/>
      <c r="AI13" s="126"/>
    </row>
    <row r="14" spans="2:42" ht="27.75" customHeight="1">
      <c r="B14" s="23" t="s">
        <v>57</v>
      </c>
      <c r="C14" s="102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</row>
    <row r="15" spans="2:42" ht="27.75" hidden="1" customHeight="1"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2:42" ht="27.75" hidden="1" customHeight="1"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</row>
    <row r="17" spans="2:34" ht="27.75" customHeight="1">
      <c r="B17" s="23" t="s">
        <v>35</v>
      </c>
      <c r="C17" s="12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2:34" ht="27.75" customHeight="1">
      <c r="B18" s="51" t="s">
        <v>36</v>
      </c>
      <c r="C18" s="12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70"/>
    </row>
    <row r="19" spans="2:34" ht="27.75" customHeight="1">
      <c r="B19" s="51" t="s">
        <v>37</v>
      </c>
      <c r="C19" s="12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5"/>
      <c r="AC19" s="65"/>
      <c r="AD19" s="69"/>
      <c r="AE19" s="69"/>
      <c r="AF19" s="69"/>
      <c r="AG19" s="69"/>
      <c r="AH19" s="70"/>
    </row>
    <row r="20" spans="2:34" ht="27.75" customHeight="1">
      <c r="B20" s="51" t="s">
        <v>38</v>
      </c>
      <c r="C20" s="12"/>
      <c r="D20" s="68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70"/>
    </row>
    <row r="21" spans="2:34" ht="27.75" customHeight="1">
      <c r="B21" s="23" t="s">
        <v>39</v>
      </c>
      <c r="C21" s="12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70"/>
    </row>
    <row r="22" spans="2:34" ht="27.75" customHeight="1">
      <c r="B22" s="23" t="s">
        <v>40</v>
      </c>
      <c r="C22" s="12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</row>
    <row r="23" spans="2:34" ht="27.75" customHeight="1">
      <c r="B23" s="23" t="s">
        <v>41</v>
      </c>
      <c r="C23" s="12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</row>
    <row r="24" spans="2:34" ht="27.75" customHeight="1">
      <c r="B24" s="23" t="s">
        <v>53</v>
      </c>
      <c r="C24" s="12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70"/>
    </row>
    <row r="25" spans="2:34" ht="27.75" customHeight="1">
      <c r="B25" s="23" t="s">
        <v>42</v>
      </c>
      <c r="C25" s="12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70"/>
    </row>
    <row r="26" spans="2:34" ht="27.75" customHeight="1">
      <c r="B26" s="51" t="s">
        <v>54</v>
      </c>
      <c r="C26" s="12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</row>
    <row r="27" spans="2:34" ht="27.75" customHeight="1">
      <c r="B27" s="23" t="s">
        <v>43</v>
      </c>
      <c r="C27" s="12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70"/>
    </row>
    <row r="28" spans="2:34" ht="27.75" customHeight="1">
      <c r="B28" s="23" t="s">
        <v>44</v>
      </c>
      <c r="C28" s="12"/>
      <c r="D28" s="68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70"/>
    </row>
    <row r="29" spans="2:34" ht="27.75" customHeight="1">
      <c r="B29" s="23" t="s">
        <v>45</v>
      </c>
      <c r="C29" s="12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70"/>
    </row>
    <row r="30" spans="2:34" ht="27.75" customHeight="1" thickBot="1">
      <c r="B30" s="50" t="s">
        <v>46</v>
      </c>
      <c r="C30" s="13"/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3"/>
    </row>
    <row r="31" spans="2:34" ht="21" customHeight="1" thickTop="1">
      <c r="B31" s="23" t="s">
        <v>59</v>
      </c>
      <c r="C31" s="12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6"/>
    </row>
    <row r="32" spans="2:34" ht="25.5" customHeight="1">
      <c r="B32" s="23" t="s">
        <v>58</v>
      </c>
      <c r="C32" s="12"/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</row>
    <row r="33" spans="2:3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>
      <c r="B42" s="2"/>
      <c r="C42" s="2"/>
      <c r="D42" s="3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>
      <c r="B44" s="2"/>
      <c r="C44" s="2"/>
      <c r="D44" s="3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 t="s">
        <v>61</v>
      </c>
      <c r="AG44" s="2"/>
      <c r="AH44" s="2"/>
    </row>
    <row r="45" spans="2:34">
      <c r="B45" s="2"/>
      <c r="C45" s="2"/>
      <c r="D45" s="3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>
      <c r="B48" s="2"/>
      <c r="C48" s="2"/>
      <c r="D48" s="3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>
      <c r="B49" s="2"/>
      <c r="C49" s="2"/>
      <c r="D49" s="38">
        <f ca="1">TODAY()</f>
        <v>43894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>
      <c r="B51" s="2"/>
      <c r="C51" s="2" t="s">
        <v>62</v>
      </c>
      <c r="D51" s="2">
        <v>2014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:34">
      <c r="B52" s="2">
        <f ca="1">TEXT(TODAY(),"MM")+B51</f>
        <v>3</v>
      </c>
      <c r="C52" s="2" t="s">
        <v>63</v>
      </c>
      <c r="D52" s="2">
        <f>AP2</f>
        <v>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 t="str">
        <f>LEFT(Z6,LEN(Z6)-1)</f>
        <v>23</v>
      </c>
      <c r="AA52" s="2"/>
      <c r="AB52" s="2"/>
      <c r="AC52" s="2"/>
      <c r="AD52" s="2"/>
      <c r="AE52" s="2"/>
      <c r="AF52" s="2"/>
      <c r="AG52" s="2"/>
      <c r="AH52" s="2"/>
    </row>
    <row r="53" spans="2:34">
      <c r="B53" s="2"/>
      <c r="C53" s="2"/>
      <c r="D53" s="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F53" s="2"/>
      <c r="AG53" s="2"/>
      <c r="AH53" s="2"/>
    </row>
    <row r="54" spans="2:3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2:34">
      <c r="B55" s="2"/>
      <c r="C55" s="2" t="s">
        <v>65</v>
      </c>
      <c r="D55" s="44">
        <f>DAY(DATE(2014,D52+1,0))</f>
        <v>31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2:34">
      <c r="B56" s="2"/>
      <c r="C56" t="str">
        <f ca="1">IF(WEEKDAY(D49)=2,"Po",IF(WEEKDAY(D49)=3,"Ut",IF(WEEKDAY(D49)=4,"Sr",IF(WEEKDAY(D49)=5,"Če",IF(WEEKDAY(D49)=6,"Pe",IF(WEEKDAY(D49)=7,"Su",IF(WEEKDAY(D49)=1,"Ne")))))))</f>
        <v>Sr</v>
      </c>
      <c r="D56" s="43">
        <f ca="1">DAY(TEXT(TODAY(),"DD/MM/YYYY"))</f>
        <v>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2:34">
      <c r="B57" s="2"/>
      <c r="C57" s="2"/>
      <c r="D57" s="3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</sheetData>
  <mergeCells count="1">
    <mergeCell ref="B7:B8"/>
  </mergeCells>
  <conditionalFormatting sqref="D4:AH4">
    <cfRule type="containsText" dxfId="2" priority="3" operator="containsText" text="Su">
      <formula>NOT(ISERROR(SEARCH("Su",D4)))</formula>
    </cfRule>
    <cfRule type="containsText" dxfId="1" priority="4" operator="containsText" text="Ne">
      <formula>NOT(ISERROR(SEARCH("Ne",D4)))</formula>
    </cfRule>
  </conditionalFormatting>
  <conditionalFormatting sqref="L55">
    <cfRule type="containsText" dxfId="0" priority="1" operator="containsText" text="Po">
      <formula>NOT(ISERROR(SEARCH("Po",L55)))</formula>
    </cfRule>
    <cfRule type="colorScale" priority="2">
      <colorScale>
        <cfvo type="formula" val="&quot;&quot;&quot;Po&quot;&quot;&quot;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34</xdr:col>
                    <xdr:colOff>449580</xdr:colOff>
                    <xdr:row>1</xdr:row>
                    <xdr:rowOff>480060</xdr:rowOff>
                  </from>
                  <to>
                    <xdr:col>35</xdr:col>
                    <xdr:colOff>487680</xdr:colOff>
                    <xdr:row>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35</xdr:col>
                    <xdr:colOff>487680</xdr:colOff>
                    <xdr:row>1</xdr:row>
                    <xdr:rowOff>480060</xdr:rowOff>
                  </from>
                  <to>
                    <xdr:col>36</xdr:col>
                    <xdr:colOff>533400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36</xdr:col>
                    <xdr:colOff>541020</xdr:colOff>
                    <xdr:row>1</xdr:row>
                    <xdr:rowOff>480060</xdr:rowOff>
                  </from>
                  <to>
                    <xdr:col>37</xdr:col>
                    <xdr:colOff>495300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37</xdr:col>
                    <xdr:colOff>571500</xdr:colOff>
                    <xdr:row>1</xdr:row>
                    <xdr:rowOff>487680</xdr:rowOff>
                  </from>
                  <to>
                    <xdr:col>38</xdr:col>
                    <xdr:colOff>594360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39</xdr:col>
                    <xdr:colOff>0</xdr:colOff>
                    <xdr:row>1</xdr:row>
                    <xdr:rowOff>495300</xdr:rowOff>
                  </from>
                  <to>
                    <xdr:col>40</xdr:col>
                    <xdr:colOff>381000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TABLICA</vt:lpstr>
      <vt:lpstr>Raspored</vt:lpstr>
      <vt:lpstr>UPIS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Belavic;Brnada</dc:creator>
  <cp:lastModifiedBy>Korisnik</cp:lastModifiedBy>
  <cp:lastPrinted>2020-03-01T17:09:41Z</cp:lastPrinted>
  <dcterms:created xsi:type="dcterms:W3CDTF">2012-04-30T11:21:31Z</dcterms:created>
  <dcterms:modified xsi:type="dcterms:W3CDTF">2020-03-04T14:39:50Z</dcterms:modified>
</cp:coreProperties>
</file>