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JNICA\OneDrive - CARNET\IVANA\ŠKOLSKA GODINA 2022.-2023\Financijski plan 2023. i projekcija za 2024. i 2025\"/>
    </mc:Choice>
  </mc:AlternateContent>
  <bookViews>
    <workbookView xWindow="0" yWindow="0" windowWidth="28800" windowHeight="11430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3" l="1"/>
  <c r="F22" i="1"/>
  <c r="F72" i="3"/>
  <c r="E24" i="3"/>
  <c r="B25" i="5"/>
  <c r="B24" i="5" s="1"/>
  <c r="C26" i="5"/>
  <c r="C25" i="5" s="1"/>
  <c r="C24" i="5" s="1"/>
  <c r="B26" i="5"/>
  <c r="F43" i="7"/>
  <c r="F42" i="7" s="1"/>
  <c r="E43" i="7"/>
  <c r="E42" i="7" s="1"/>
  <c r="F31" i="3"/>
  <c r="F27" i="3"/>
  <c r="F57" i="3"/>
  <c r="E57" i="3"/>
  <c r="F52" i="3"/>
  <c r="E52" i="3"/>
  <c r="E35" i="3"/>
  <c r="F26" i="6"/>
  <c r="E26" i="6"/>
  <c r="F23" i="6"/>
  <c r="E23" i="6"/>
  <c r="G22" i="1"/>
  <c r="G25" i="1"/>
  <c r="G28" i="1" s="1"/>
  <c r="F25" i="1"/>
  <c r="F41" i="3"/>
  <c r="E42" i="3"/>
  <c r="E41" i="3" s="1"/>
  <c r="E31" i="3"/>
  <c r="E27" i="3"/>
  <c r="F75" i="3"/>
  <c r="F74" i="3" s="1"/>
  <c r="E75" i="3"/>
  <c r="E74" i="3" s="1"/>
  <c r="F70" i="3"/>
  <c r="E70" i="3"/>
  <c r="E68" i="3"/>
  <c r="F35" i="3"/>
  <c r="F29" i="3"/>
  <c r="E29" i="3"/>
  <c r="F106" i="7"/>
  <c r="E106" i="7"/>
  <c r="F108" i="7"/>
  <c r="E108" i="7"/>
  <c r="F101" i="7"/>
  <c r="F100" i="7" s="1"/>
  <c r="E101" i="7"/>
  <c r="E100" i="7" s="1"/>
  <c r="F98" i="7"/>
  <c r="F97" i="7" s="1"/>
  <c r="E98" i="7"/>
  <c r="E97" i="7" s="1"/>
  <c r="F94" i="7"/>
  <c r="F93" i="7" s="1"/>
  <c r="E94" i="7"/>
  <c r="E93" i="7" s="1"/>
  <c r="F90" i="7"/>
  <c r="F89" i="7" s="1"/>
  <c r="E90" i="7"/>
  <c r="E89" i="7" s="1"/>
  <c r="F87" i="7"/>
  <c r="F86" i="7" s="1"/>
  <c r="E87" i="7"/>
  <c r="E86" i="7" s="1"/>
  <c r="F84" i="7"/>
  <c r="E84" i="7"/>
  <c r="F81" i="7"/>
  <c r="E81" i="7"/>
  <c r="E80" i="7" s="1"/>
  <c r="F80" i="7"/>
  <c r="F78" i="7"/>
  <c r="E78" i="7"/>
  <c r="F74" i="7"/>
  <c r="E74" i="7"/>
  <c r="E73" i="7" s="1"/>
  <c r="F71" i="7"/>
  <c r="F70" i="7" s="1"/>
  <c r="E71" i="7"/>
  <c r="E70" i="7" s="1"/>
  <c r="E68" i="7"/>
  <c r="F68" i="7"/>
  <c r="F66" i="7"/>
  <c r="E66" i="7"/>
  <c r="F62" i="7"/>
  <c r="F61" i="7" s="1"/>
  <c r="E62" i="7"/>
  <c r="E61" i="7" s="1"/>
  <c r="F59" i="7"/>
  <c r="F58" i="7" s="1"/>
  <c r="E59" i="7"/>
  <c r="E58" i="7" s="1"/>
  <c r="F55" i="7"/>
  <c r="F54" i="7" s="1"/>
  <c r="E55" i="7"/>
  <c r="E54" i="7" s="1"/>
  <c r="F49" i="7"/>
  <c r="F48" i="7" s="1"/>
  <c r="E49" i="7"/>
  <c r="E48" i="7" s="1"/>
  <c r="F36" i="7"/>
  <c r="E36" i="7"/>
  <c r="F113" i="7"/>
  <c r="F112" i="7" s="1"/>
  <c r="F111" i="7" s="1"/>
  <c r="F110" i="7" s="1"/>
  <c r="E113" i="7"/>
  <c r="E112" i="7" s="1"/>
  <c r="E111" i="7" s="1"/>
  <c r="E110" i="7" s="1"/>
  <c r="F46" i="7"/>
  <c r="F45" i="7" s="1"/>
  <c r="E46" i="7"/>
  <c r="E45" i="7" s="1"/>
  <c r="F40" i="7"/>
  <c r="F39" i="7" s="1"/>
  <c r="E40" i="7"/>
  <c r="E39" i="7" s="1"/>
  <c r="F34" i="7"/>
  <c r="E34" i="7"/>
  <c r="F30" i="7"/>
  <c r="E30" i="7"/>
  <c r="F29" i="7"/>
  <c r="E29" i="7"/>
  <c r="F25" i="7"/>
  <c r="F23" i="7" s="1"/>
  <c r="E25" i="7"/>
  <c r="E23" i="7" s="1"/>
  <c r="F51" i="3" l="1"/>
  <c r="F28" i="1"/>
  <c r="F65" i="7"/>
  <c r="E53" i="7"/>
  <c r="E52" i="7"/>
  <c r="E23" i="3"/>
  <c r="E51" i="3"/>
  <c r="F53" i="7"/>
  <c r="F52" i="7"/>
  <c r="F33" i="7"/>
  <c r="F28" i="7" s="1"/>
  <c r="F23" i="3"/>
  <c r="F105" i="7"/>
  <c r="F104" i="7" s="1"/>
  <c r="E92" i="7"/>
  <c r="F73" i="7"/>
  <c r="F57" i="7" s="1"/>
  <c r="F92" i="7"/>
  <c r="E105" i="7"/>
  <c r="E104" i="7" s="1"/>
  <c r="E65" i="7"/>
  <c r="E57" i="7" s="1"/>
  <c r="E33" i="7"/>
  <c r="E28" i="7" s="1"/>
  <c r="E38" i="7"/>
  <c r="F38" i="7"/>
  <c r="F22" i="7" l="1"/>
  <c r="E22" i="7"/>
</calcChain>
</file>

<file path=xl/sharedStrings.xml><?xml version="1.0" encoding="utf-8"?>
<sst xmlns="http://schemas.openxmlformats.org/spreadsheetml/2006/main" count="335" uniqueCount="168">
  <si>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</si>
  <si>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</si>
  <si>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</si>
  <si>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</si>
  <si>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</si>
  <si>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</si>
  <si>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</si>
  <si>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</si>
  <si>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</si>
  <si>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</si>
  <si>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</si>
  <si>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</si>
  <si>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</si>
  <si>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</si>
  <si>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</si>
  <si>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</si>
  <si>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</si>
  <si>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</si>
  <si>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</si>
  <si>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</si>
  <si>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</si>
  <si>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</si>
  <si>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</si>
  <si>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</si>
  <si>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</si>
  <si>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</si>
  <si>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</si>
  <si>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</si>
  <si>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</si>
  <si>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</si>
  <si>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</si>
  <si>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</si>
  <si>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</si>
  <si>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</si>
  <si>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</si>
  <si>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</si>
  <si>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</si>
  <si>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</si>
  <si>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</si>
  <si>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</si>
  <si>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</si>
  <si>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</si>
  <si>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</si>
  <si>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</si>
  <si>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</si>
  <si>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</si>
  <si>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Pomoći iz inozemstva i od subjekata unutar općeg proračuna</t>
  </si>
  <si>
    <t>Prihodi iz nadležnog proračuna i od HZZO-a temeljem ugovornih obveza</t>
  </si>
  <si>
    <t>Ostali prihodi za posebne namjene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</si>
  <si>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</si>
  <si>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</si>
  <si>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</si>
  <si>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</si>
  <si>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PROGRAM A021001</t>
  </si>
  <si>
    <t>PROGRAM JAVNIH POTREBA U ŠKOLSTVU</t>
  </si>
  <si>
    <t>Izvor financiranja 1.1.</t>
  </si>
  <si>
    <t>OPĆI PRIHODI I PRIMICI</t>
  </si>
  <si>
    <t>Aktivnost A021001A100007</t>
  </si>
  <si>
    <t>ŠKOLSKA NATJECANJA I SMOTRE</t>
  </si>
  <si>
    <t>ŠKOLSKA KUHINJA</t>
  </si>
  <si>
    <t>Aktivnost
 A021001A100007</t>
  </si>
  <si>
    <t>OSTALI PRIHODI ZA POSEBNE NAMJENE</t>
  </si>
  <si>
    <t>Izvor financiranja 5.2.</t>
  </si>
  <si>
    <t>POMOĆI IZ DRŽAVNOG PRORAČUNA</t>
  </si>
  <si>
    <t>POMOĆI IZ GRADSKIH I OPĆINSKIH PRORAČUNA</t>
  </si>
  <si>
    <t>Aktivnost 
A021001A100013</t>
  </si>
  <si>
    <t>POSEBNE SKUPINE UČENIKA S TEŠKOĆAMA</t>
  </si>
  <si>
    <t>Aktivnost
A021001A100014</t>
  </si>
  <si>
    <t>REDOVNI PROGRAM OŠ</t>
  </si>
  <si>
    <r>
      <t>I</t>
    </r>
    <r>
      <rPr>
        <i/>
        <sz val="10"/>
        <color indexed="8"/>
        <rFont val="Arial"/>
        <family val="2"/>
        <charset val="238"/>
      </rPr>
      <t>zvor financiranja 5.2.</t>
    </r>
  </si>
  <si>
    <t>Izvor financiranja 1.2.</t>
  </si>
  <si>
    <t>OPĆI PRIHODI OSNOVNE ŠKOLE</t>
  </si>
  <si>
    <t>Financijski rashodi</t>
  </si>
  <si>
    <t>OPĆI PRIHODI OSNOVNE 
ŠKOLE</t>
  </si>
  <si>
    <t>VLASTITI PRIHODI</t>
  </si>
  <si>
    <t>Rashodi za nabavu proizv.dug.imovine</t>
  </si>
  <si>
    <t>OSTALI PRIHODI ZA POS.NAMJENE</t>
  </si>
  <si>
    <t>POMOĆI IZ GRADSKIH I 
OPĆINSKIH PRORAČUNA</t>
  </si>
  <si>
    <t>Rashodi za nabavu neproizv.dug.imovine</t>
  </si>
  <si>
    <t>Tekuće donacije</t>
  </si>
  <si>
    <t>Kapitalne donacije</t>
  </si>
  <si>
    <t>Aktivnost
A021001A100012</t>
  </si>
  <si>
    <t>PRODUŽENI BORAVAK</t>
  </si>
  <si>
    <t>OSTALI PRIHODI ZA POSEBNE
 NAMJENE</t>
  </si>
  <si>
    <t>POMOĆI IZ GRADSKIH I OPĆINSKIH 
PRORAČUNA</t>
  </si>
  <si>
    <t>Aktivnost
A021001A100002</t>
  </si>
  <si>
    <t>ULAGANJA U OBJEKTE ŠKOLSTVA</t>
  </si>
  <si>
    <t>Rashodi za nabavu nef.imovine</t>
  </si>
  <si>
    <t>Aktivnost
A021001T100004</t>
  </si>
  <si>
    <t>Osiguravanje pomoćnika u nastavi
 učenicima s teškoćama</t>
  </si>
  <si>
    <t>Izvor financiranja 4.3.1</t>
  </si>
  <si>
    <t>POMOĆI-AGENCIJA ZA PLAĆANJE U POLJOPRIVREDI</t>
  </si>
  <si>
    <t>POMOĆI-MINISTARSTVO ZA DEMOGRAFIJU,OBITELJ, MLADE I SOC.</t>
  </si>
  <si>
    <t>Izvor financiranja  5.7.1</t>
  </si>
  <si>
    <r>
      <t>I</t>
    </r>
    <r>
      <rPr>
        <i/>
        <sz val="10"/>
        <color indexed="8"/>
        <rFont val="Arial"/>
        <family val="2"/>
        <charset val="238"/>
      </rPr>
      <t>zvor  5.2.2</t>
    </r>
  </si>
  <si>
    <t>POMOĆI PK</t>
  </si>
  <si>
    <t>Izvor financiranja 5.2.2</t>
  </si>
  <si>
    <t>Izvor financiranja 5.7.1</t>
  </si>
  <si>
    <t>Izvor financiranja 6.1.1</t>
  </si>
  <si>
    <t>Izvor financiranja 6.2.1</t>
  </si>
  <si>
    <t>Izvor 5.2.5</t>
  </si>
  <si>
    <t>POMOĆI-MINISTARSTVO ZNANOSTI I OBRAZOVANJA</t>
  </si>
  <si>
    <t>Izvor financiranja 3.1.1</t>
  </si>
  <si>
    <t>09 OBRAZOVANJE</t>
  </si>
  <si>
    <t>5.2.2.</t>
  </si>
  <si>
    <t>5.7.1</t>
  </si>
  <si>
    <t>POMOĆI IZ GRADSKIH I 
OPĆINSKIH PRORAČUNA PK</t>
  </si>
  <si>
    <t xml:space="preserve"> 3.1.1</t>
  </si>
  <si>
    <t>PRIHODI OD IMOVINE</t>
  </si>
  <si>
    <t>PRIHODI ZA POSEBNE NAMJENE PK</t>
  </si>
  <si>
    <t>4.3.1</t>
  </si>
  <si>
    <t>Prihodi od upravnih i administrativnih pristojbi, pristojbi po posebnim propisima  i naknada</t>
  </si>
  <si>
    <t>Prihodi od prodaje proizvoda i roba  te pruženih usluga</t>
  </si>
  <si>
    <t>3.1.1</t>
  </si>
  <si>
    <t>VLASTITI PRIHODI PK</t>
  </si>
  <si>
    <t>6.1.1</t>
  </si>
  <si>
    <t>TEKUĆE DONACIJE</t>
  </si>
  <si>
    <t>6.2.1</t>
  </si>
  <si>
    <t>KAPITALNE DONACIJE</t>
  </si>
  <si>
    <t>1.1.</t>
  </si>
  <si>
    <t>1.2</t>
  </si>
  <si>
    <t>1.1</t>
  </si>
  <si>
    <t>5.2.14</t>
  </si>
  <si>
    <t>5.2.9</t>
  </si>
  <si>
    <t>5.2.5</t>
  </si>
  <si>
    <t>POMOĆI- MINISTARSTVO ZNANOSTI I OBRAZOVANJA</t>
  </si>
  <si>
    <t>POMOĆI-MINISTARSTVO ZA DEMOGRAFIJU, OBITELJ, MLADE I SOC.</t>
  </si>
  <si>
    <t>Rezultat poslovanja</t>
  </si>
  <si>
    <t>Pomoći PK</t>
  </si>
  <si>
    <t>5.2.2</t>
  </si>
  <si>
    <t>Pomoći -Ministarsvo 
znanosti i obrazovanja</t>
  </si>
  <si>
    <t>Pomoći iz gradskih
 i općinskih proračuna</t>
  </si>
  <si>
    <t>Opći prihodi osnovne škole</t>
  </si>
  <si>
    <t>Pomoći -PK</t>
  </si>
  <si>
    <t>Pomoći agencije za 
plaćanje u poljoprivredi</t>
  </si>
  <si>
    <t>Pomoć-Ministarstvo za demografiju, 
obitelj, mlade i soc.</t>
  </si>
  <si>
    <t>Pomoći-Ministastvo 
znanosti i obrazovanja</t>
  </si>
  <si>
    <t>Pomoći iz gradskih i 
općinskih proračuna</t>
  </si>
  <si>
    <t>Naknade građanima i kućanstvima na 
temelju osiguranja i druge naknade</t>
  </si>
  <si>
    <t>Prihodi iz gradskih i općinskih proračuna PK</t>
  </si>
  <si>
    <t xml:space="preserve">  Vlastiti izvori</t>
  </si>
  <si>
    <t>Vastiti prihodi PK</t>
  </si>
  <si>
    <t>Prihodi za posebne namjene-PK</t>
  </si>
  <si>
    <t>091 PREDŠKOLSKO I OSNOVNO OBRAZOVANJE</t>
  </si>
  <si>
    <t>0912 OSNOVNO OBRAZOVANJE</t>
  </si>
  <si>
    <t>Novi plan 2023.</t>
  </si>
  <si>
    <t>Izvor financiranja 5.2.9</t>
  </si>
  <si>
    <t>Izvor  financiranja 5.2.14</t>
  </si>
  <si>
    <t>Izvor  financiranja 5.2.2</t>
  </si>
  <si>
    <t>Pomoći PK- MZO namirnice</t>
  </si>
  <si>
    <t>REPUBLIKA HRVATSKA</t>
  </si>
  <si>
    <t>SISAČKO- MOSLAVAČKA ŽUPANIJA</t>
  </si>
  <si>
    <t xml:space="preserve">OSNOVNA ŠKOLA ZORKE SEVER </t>
  </si>
  <si>
    <t>KOLODVORSKA 36, POPOVAČA</t>
  </si>
  <si>
    <t>KLASA:</t>
  </si>
  <si>
    <t>URBROJ:</t>
  </si>
  <si>
    <t>I. IZMJENE I DOPUNE FINANCIJSKOG PLANA OSNOVNE ŠKOLE ZORKE SEVER  
ZA 2023. GODINU</t>
  </si>
  <si>
    <t>II. IZMJENE I DOPUNE FINANCIJSKOG PLANA OSNOVNE ŠKOLE ZORKE SEVER 
ZA 2023. GODINU</t>
  </si>
  <si>
    <t xml:space="preserve"> </t>
  </si>
  <si>
    <t>II. IZMJENE I DOPUNE FINANCIJSKOG PLANA OSNOVNE ŠKOLE ZORKE SEVER
ZA 2023. GODINU</t>
  </si>
  <si>
    <t>Ostali rashodi</t>
  </si>
  <si>
    <t>II. IZMJENE I DOPUNE FINANCIJSKOG PLANA OSNOVNE ŠKOLE ZORKE SEVER
ZA 2023. I PROJEKCIJA ZA 2024. I 2025. GODINU</t>
  </si>
  <si>
    <t>U Popovači, 19. rujna 2023.</t>
  </si>
  <si>
    <t>II. IZMJENE I DOPUNE FINANCIJSKOG PLANA OSNOVNE ŠKOLE ZORKE SEVER  
ZA 2023. GODINU</t>
  </si>
  <si>
    <t>402-06/23-01/07</t>
  </si>
  <si>
    <t>2176-86-01-23-3</t>
  </si>
  <si>
    <t>URBROJ:2176-86-01-23-3</t>
  </si>
  <si>
    <t>KLASA:402-06/23-01/07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</si>
</sst>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wrapText="1"/>
    </xf>
    <xf numFmtId="0" fontId="22" fillId="0" borderId="3" xfId="0" applyFont="1" applyBorder="1" applyAlignment="1">
      <alignment horizontal="left"/>
    </xf>
    <xf numFmtId="0" fontId="22" fillId="0" borderId="3" xfId="0" applyFont="1" applyBorder="1"/>
    <xf numFmtId="0" fontId="24" fillId="0" borderId="3" xfId="0" applyFont="1" applyBorder="1"/>
    <xf numFmtId="0" fontId="22" fillId="0" borderId="4" xfId="0" applyFont="1" applyBorder="1"/>
    <xf numFmtId="0" fontId="22" fillId="0" borderId="4" xfId="0" applyFont="1" applyBorder="1" applyAlignment="1">
      <alignment wrapText="1"/>
    </xf>
    <xf numFmtId="0" fontId="24" fillId="0" borderId="4" xfId="0" applyFont="1" applyBorder="1"/>
    <xf numFmtId="0" fontId="24" fillId="0" borderId="4" xfId="0" applyFont="1" applyBorder="1" applyAlignment="1">
      <alignment wrapText="1"/>
    </xf>
    <xf numFmtId="0" fontId="22" fillId="0" borderId="6" xfId="0" applyFont="1" applyFill="1" applyBorder="1"/>
    <xf numFmtId="3" fontId="0" fillId="0" borderId="0" xfId="0" applyNumberFormat="1"/>
    <xf numFmtId="0" fontId="19" fillId="0" borderId="0" xfId="0" applyFont="1"/>
    <xf numFmtId="3" fontId="19" fillId="0" borderId="0" xfId="0" applyNumberFormat="1" applyFont="1"/>
    <xf numFmtId="0" fontId="25" fillId="0" borderId="0" xfId="0" applyFont="1"/>
    <xf numFmtId="0" fontId="26" fillId="2" borderId="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49" fontId="10" fillId="2" borderId="3" xfId="0" quotePrefix="1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22" fillId="0" borderId="3" xfId="0" applyNumberFormat="1" applyFont="1" applyBorder="1"/>
    <xf numFmtId="4" fontId="0" fillId="0" borderId="3" xfId="0" applyNumberFormat="1" applyBorder="1"/>
    <xf numFmtId="4" fontId="9" fillId="0" borderId="3" xfId="0" applyNumberFormat="1" applyFont="1" applyBorder="1"/>
    <xf numFmtId="0" fontId="28" fillId="0" borderId="0" xfId="0" applyFont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right"/>
    </xf>
    <xf numFmtId="4" fontId="29" fillId="0" borderId="3" xfId="0" applyNumberFormat="1" applyFont="1" applyBorder="1"/>
    <xf numFmtId="0" fontId="29" fillId="0" borderId="0" xfId="0" applyFont="1"/>
    <xf numFmtId="3" fontId="29" fillId="0" borderId="0" xfId="0" applyNumberFormat="1" applyFont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4" fontId="0" fillId="0" borderId="0" xfId="0" applyNumberFormat="1"/>
    <xf numFmtId="4" fontId="3" fillId="2" borderId="0" xfId="0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 horizontal="right" vertical="center" wrapText="1"/>
    </xf>
    <xf numFmtId="0" fontId="18" fillId="2" borderId="2" xfId="0" applyFont="1" applyFill="1" applyBorder="1" applyAlignment="1">
      <alignment horizontal="right" vertical="center" wrapText="1"/>
    </xf>
    <xf numFmtId="0" fontId="18" fillId="2" borderId="4" xfId="0" applyFont="1" applyFill="1" applyBorder="1" applyAlignment="1">
      <alignment horizontal="right" vertical="center" wrapText="1"/>
    </xf>
    <xf numFmtId="4" fontId="6" fillId="3" borderId="1" xfId="0" quotePrefix="1" applyNumberFormat="1" applyFont="1" applyFill="1" applyBorder="1" applyAlignment="1">
      <alignment horizontal="right"/>
    </xf>
    <xf numFmtId="0" fontId="30" fillId="2" borderId="3" xfId="0" applyFont="1" applyFill="1" applyBorder="1" applyAlignment="1">
      <alignment horizontal="left" vertical="center" wrapText="1"/>
    </xf>
    <xf numFmtId="0" fontId="0" fillId="0" borderId="0" xfId="0" applyBorder="1"/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right" vertical="center" wrapText="1"/>
    </xf>
    <xf numFmtId="0" fontId="18" fillId="2" borderId="2" xfId="0" applyFont="1" applyFill="1" applyBorder="1" applyAlignment="1">
      <alignment horizontal="right" vertical="center" wrapText="1"/>
    </xf>
    <xf numFmtId="0" fontId="18" fillId="2" borderId="4" xfId="0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2" fillId="0" borderId="3" xfId="0" applyFont="1" applyBorder="1" applyAlignment="1">
      <alignment horizontal="right"/>
    </xf>
    <xf numFmtId="0" fontId="3" fillId="2" borderId="1" xfId="0" applyFont="1" applyFill="1" applyBorder="1" applyAlignment="1">
      <alignment horizontal="right" vertical="center" wrapText="1" indent="1"/>
    </xf>
    <xf numFmtId="0" fontId="3" fillId="2" borderId="2" xfId="0" applyFont="1" applyFill="1" applyBorder="1" applyAlignment="1">
      <alignment horizontal="right" vertical="center" wrapText="1" indent="1"/>
    </xf>
    <xf numFmtId="0" fontId="3" fillId="2" borderId="4" xfId="0" applyFont="1" applyFill="1" applyBorder="1" applyAlignment="1">
      <alignment horizontal="right" vertical="center" wrapText="1" inden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22" fillId="0" borderId="1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3" fillId="0" borderId="1" xfId="0" applyFont="1" applyBorder="1" applyAlignment="1">
      <alignment horizontal="center" wrapText="1"/>
    </xf>
    <xf numFmtId="0" fontId="23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1" fillId="0" borderId="1" xfId="0" applyNumberFormat="1" applyFont="1" applyBorder="1" applyAlignment="1">
      <alignment horizontal="left"/>
    </xf>
    <xf numFmtId="0" fontId="22" fillId="0" borderId="2" xfId="0" applyNumberFormat="1" applyFont="1" applyBorder="1" applyAlignment="1">
      <alignment horizontal="left"/>
    </xf>
    <xf numFmtId="0" fontId="22" fillId="0" borderId="4" xfId="0" applyNumberFormat="1" applyFont="1" applyBorder="1" applyAlignment="1">
      <alignment horizontal="left"/>
    </xf>
    <xf numFmtId="0" fontId="22" fillId="0" borderId="1" xfId="0" applyNumberFormat="1" applyFont="1" applyBorder="1" applyAlignment="1">
      <alignment horizontal="right"/>
    </xf>
    <xf numFmtId="0" fontId="22" fillId="0" borderId="2" xfId="0" applyNumberFormat="1" applyFont="1" applyBorder="1" applyAlignment="1">
      <alignment horizontal="right"/>
    </xf>
    <xf numFmtId="0" fontId="22" fillId="0" borderId="4" xfId="0" applyNumberFormat="1" applyFont="1" applyBorder="1" applyAlignment="1">
      <alignment horizontal="right"/>
    </xf>
    <xf numFmtId="0" fontId="21" fillId="0" borderId="2" xfId="0" applyNumberFormat="1" applyFont="1" applyBorder="1" applyAlignment="1">
      <alignment horizontal="left"/>
    </xf>
    <xf numFmtId="0" fontId="21" fillId="0" borderId="4" xfId="0" applyNumberFormat="1" applyFont="1" applyBorder="1" applyAlignment="1">
      <alignment horizontal="left"/>
    </xf>
    <xf numFmtId="0" fontId="21" fillId="0" borderId="1" xfId="0" applyFont="1" applyBorder="1" applyAlignment="1">
      <alignment horizontal="left" wrapText="1"/>
    </xf>
    <xf numFmtId="0" fontId="21" fillId="0" borderId="2" xfId="0" applyFont="1" applyBorder="1" applyAlignment="1">
      <alignment horizontal="left" wrapText="1"/>
    </xf>
    <xf numFmtId="0" fontId="21" fillId="0" borderId="4" xfId="0" applyFont="1" applyBorder="1" applyAlignment="1">
      <alignment horizontal="left" wrapText="1"/>
    </xf>
    <xf numFmtId="0" fontId="21" fillId="0" borderId="1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563880</xdr:colOff>
      <xdr:row>3</xdr:row>
      <xdr:rowOff>43067</xdr:rowOff>
    </xdr:to>
    <xdr:pic>
      <xdr:nvPicPr>
        <xdr:cNvPr id="2" name="Slika 1" descr="D:\Users\Korisnik\Desktop\grb_rh_3_jednobojn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563880" cy="6145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1905</xdr:colOff>
      <xdr:row>2</xdr:row>
      <xdr:rowOff>119267</xdr:rowOff>
    </xdr:to>
    <xdr:pic>
      <xdr:nvPicPr>
        <xdr:cNvPr id="2" name="Slika 1" descr="D:\Users\Korisnik\Desktop\grb_rh_3_jednobojn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563880" cy="6145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0</xdr:row>
      <xdr:rowOff>9525</xdr:rowOff>
    </xdr:from>
    <xdr:to>
      <xdr:col>0</xdr:col>
      <xdr:colOff>1506855</xdr:colOff>
      <xdr:row>3</xdr:row>
      <xdr:rowOff>52592</xdr:rowOff>
    </xdr:to>
    <xdr:pic>
      <xdr:nvPicPr>
        <xdr:cNvPr id="2" name="Slika 1" descr="D:\Users\Korisnik\Desktop\grb_rh_3_jednobojn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9525"/>
          <a:ext cx="563880" cy="6145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1905</xdr:colOff>
      <xdr:row>3</xdr:row>
      <xdr:rowOff>43067</xdr:rowOff>
    </xdr:to>
    <xdr:pic>
      <xdr:nvPicPr>
        <xdr:cNvPr id="2" name="Slika 1" descr="D:\Users\Korisnik\Desktop\grb_rh_3_jednobojn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563880" cy="6145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1905</xdr:colOff>
      <xdr:row>4</xdr:row>
      <xdr:rowOff>43067</xdr:rowOff>
    </xdr:to>
    <xdr:pic>
      <xdr:nvPicPr>
        <xdr:cNvPr id="2" name="Slika 1" descr="D:\Users\Korisnik\Desktop\grb_rh_3_jednobojn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90500"/>
          <a:ext cx="563880" cy="6145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50"/>
  <sheetViews>
    <sheetView tabSelected="1" workbookViewId="0">
      <selection activeCell="A15" sqref="A15:G15"/>
    </sheetView>
  </sheetViews>
  <sheetFormatPr defaultRowHeight="15" x14ac:dyDescent="0.25"/>
  <cols>
    <col min="5" max="7" width="25.28515625" customWidth="1"/>
  </cols>
  <sheetData>
    <row r="5" spans="1:7" x14ac:dyDescent="0.25">
      <c r="A5" t="s">
        <v>150</v>
      </c>
    </row>
    <row r="6" spans="1:7" x14ac:dyDescent="0.25">
      <c r="A6" t="s">
        <v>151</v>
      </c>
    </row>
    <row r="7" spans="1:7" x14ac:dyDescent="0.25">
      <c r="A7" t="s">
        <v>152</v>
      </c>
    </row>
    <row r="8" spans="1:7" x14ac:dyDescent="0.25">
      <c r="A8" t="s">
        <v>153</v>
      </c>
    </row>
    <row r="10" spans="1:7" x14ac:dyDescent="0.25">
      <c r="A10" t="s">
        <v>154</v>
      </c>
      <c r="B10" t="s">
        <v>164</v>
      </c>
    </row>
    <row r="11" spans="1:7" x14ac:dyDescent="0.25">
      <c r="A11" t="s">
        <v>155</v>
      </c>
      <c r="B11" t="s">
        <v>165</v>
      </c>
    </row>
    <row r="13" spans="1:7" x14ac:dyDescent="0.25">
      <c r="A13" t="s">
        <v>162</v>
      </c>
    </row>
    <row r="15" spans="1:7" ht="42" customHeight="1" x14ac:dyDescent="0.25">
      <c r="A15" s="89" t="s">
        <v>161</v>
      </c>
      <c r="B15" s="89"/>
      <c r="C15" s="89"/>
      <c r="D15" s="89"/>
      <c r="E15" s="89"/>
      <c r="F15" s="89"/>
      <c r="G15" s="89"/>
    </row>
    <row r="16" spans="1:7" ht="18" customHeight="1" x14ac:dyDescent="0.25">
      <c r="A16" s="5"/>
      <c r="B16" s="5"/>
      <c r="C16" s="5"/>
      <c r="D16" s="5"/>
      <c r="E16" s="5"/>
      <c r="F16" s="5"/>
      <c r="G16" s="5"/>
    </row>
    <row r="17" spans="1:7" ht="15.75" x14ac:dyDescent="0.25">
      <c r="A17" s="89" t="s">
        <v>32</v>
      </c>
      <c r="B17" s="89"/>
      <c r="C17" s="89"/>
      <c r="D17" s="89"/>
      <c r="E17" s="89"/>
      <c r="F17" s="89"/>
      <c r="G17" s="91"/>
    </row>
    <row r="18" spans="1:7" ht="18" x14ac:dyDescent="0.25">
      <c r="A18" s="5"/>
      <c r="B18" s="5"/>
      <c r="C18" s="5"/>
      <c r="D18" s="5"/>
      <c r="E18" s="5"/>
      <c r="F18" s="5"/>
      <c r="G18" s="6"/>
    </row>
    <row r="19" spans="1:7" ht="18" customHeight="1" x14ac:dyDescent="0.25">
      <c r="A19" s="89" t="s">
        <v>40</v>
      </c>
      <c r="B19" s="90"/>
      <c r="C19" s="90"/>
      <c r="D19" s="90"/>
      <c r="E19" s="90"/>
      <c r="F19" s="90"/>
      <c r="G19" s="90"/>
    </row>
    <row r="20" spans="1:7" ht="18" x14ac:dyDescent="0.25">
      <c r="A20" s="1"/>
      <c r="B20" s="2"/>
      <c r="C20" s="2"/>
      <c r="D20" s="2"/>
      <c r="E20" s="7"/>
      <c r="F20" s="8"/>
      <c r="G20" s="8"/>
    </row>
    <row r="21" spans="1:7" x14ac:dyDescent="0.25">
      <c r="A21" s="31"/>
      <c r="B21" s="32"/>
      <c r="C21" s="32"/>
      <c r="D21" s="33"/>
      <c r="E21" s="34"/>
      <c r="F21" s="4" t="s">
        <v>45</v>
      </c>
      <c r="G21" s="4" t="s">
        <v>145</v>
      </c>
    </row>
    <row r="22" spans="1:7" x14ac:dyDescent="0.25">
      <c r="A22" s="92" t="s">
        <v>0</v>
      </c>
      <c r="B22" s="93"/>
      <c r="C22" s="93"/>
      <c r="D22" s="93"/>
      <c r="E22" s="94"/>
      <c r="F22" s="76">
        <f t="shared" ref="F22:G22" si="0">SUM(F23:F24)</f>
        <v>1885517.23</v>
      </c>
      <c r="G22" s="76">
        <f t="shared" si="0"/>
        <v>2380148.23</v>
      </c>
    </row>
    <row r="23" spans="1:7" x14ac:dyDescent="0.25">
      <c r="A23" s="95" t="s">
        <v>1</v>
      </c>
      <c r="B23" s="88"/>
      <c r="C23" s="88"/>
      <c r="D23" s="88"/>
      <c r="E23" s="96"/>
      <c r="F23" s="65">
        <v>1885517.23</v>
      </c>
      <c r="G23" s="77">
        <v>2380148.23</v>
      </c>
    </row>
    <row r="24" spans="1:7" x14ac:dyDescent="0.25">
      <c r="A24" s="97" t="s">
        <v>2</v>
      </c>
      <c r="B24" s="96"/>
      <c r="C24" s="96"/>
      <c r="D24" s="96"/>
      <c r="E24" s="96"/>
      <c r="F24" s="77">
        <v>0</v>
      </c>
      <c r="G24" s="77">
        <v>0</v>
      </c>
    </row>
    <row r="25" spans="1:7" x14ac:dyDescent="0.25">
      <c r="A25" s="38" t="s">
        <v>3</v>
      </c>
      <c r="B25" s="39"/>
      <c r="C25" s="39"/>
      <c r="D25" s="39"/>
      <c r="E25" s="39"/>
      <c r="F25" s="76">
        <f t="shared" ref="F25:G25" si="1">SUM(F26:F27)</f>
        <v>1939461.56</v>
      </c>
      <c r="G25" s="76">
        <f t="shared" si="1"/>
        <v>2433922.56</v>
      </c>
    </row>
    <row r="26" spans="1:7" x14ac:dyDescent="0.25">
      <c r="A26" s="87" t="s">
        <v>4</v>
      </c>
      <c r="B26" s="88"/>
      <c r="C26" s="88"/>
      <c r="D26" s="88"/>
      <c r="E26" s="88"/>
      <c r="F26" s="77">
        <v>1878783.56</v>
      </c>
      <c r="G26" s="77">
        <v>2284144.56</v>
      </c>
    </row>
    <row r="27" spans="1:7" x14ac:dyDescent="0.25">
      <c r="A27" s="97" t="s">
        <v>5</v>
      </c>
      <c r="B27" s="96"/>
      <c r="C27" s="96"/>
      <c r="D27" s="96"/>
      <c r="E27" s="96"/>
      <c r="F27" s="77">
        <v>60678</v>
      </c>
      <c r="G27" s="77">
        <v>149778</v>
      </c>
    </row>
    <row r="28" spans="1:7" x14ac:dyDescent="0.25">
      <c r="A28" s="100" t="s">
        <v>6</v>
      </c>
      <c r="B28" s="93"/>
      <c r="C28" s="93"/>
      <c r="D28" s="93"/>
      <c r="E28" s="93"/>
      <c r="F28" s="78">
        <f t="shared" ref="F28:G28" si="2">SUM(F23-F25)</f>
        <v>-53944.330000000075</v>
      </c>
      <c r="G28" s="78">
        <f t="shared" si="2"/>
        <v>-53774.330000000075</v>
      </c>
    </row>
    <row r="29" spans="1:7" ht="18" x14ac:dyDescent="0.25">
      <c r="A29" s="5"/>
      <c r="B29" s="9"/>
      <c r="C29" s="9"/>
      <c r="D29" s="9"/>
      <c r="E29" s="9"/>
      <c r="F29" s="3"/>
      <c r="G29" s="3"/>
    </row>
    <row r="30" spans="1:7" ht="18" customHeight="1" x14ac:dyDescent="0.25">
      <c r="A30" s="89" t="s">
        <v>41</v>
      </c>
      <c r="B30" s="90"/>
      <c r="C30" s="90"/>
      <c r="D30" s="90"/>
      <c r="E30" s="90"/>
      <c r="F30" s="90"/>
      <c r="G30" s="90"/>
    </row>
    <row r="31" spans="1:7" ht="18" x14ac:dyDescent="0.25">
      <c r="A31" s="5"/>
      <c r="B31" s="9"/>
      <c r="C31" s="9"/>
      <c r="D31" s="9"/>
      <c r="E31" s="9"/>
      <c r="F31" s="3"/>
      <c r="G31" s="3"/>
    </row>
    <row r="32" spans="1:7" x14ac:dyDescent="0.25">
      <c r="A32" s="31"/>
      <c r="B32" s="32"/>
      <c r="C32" s="32"/>
      <c r="D32" s="33"/>
      <c r="E32" s="34"/>
      <c r="F32" s="4" t="s">
        <v>45</v>
      </c>
      <c r="G32" s="4" t="s">
        <v>145</v>
      </c>
    </row>
    <row r="33" spans="1:7" ht="15.75" customHeight="1" x14ac:dyDescent="0.25">
      <c r="A33" s="95" t="s">
        <v>8</v>
      </c>
      <c r="B33" s="98"/>
      <c r="C33" s="98"/>
      <c r="D33" s="98"/>
      <c r="E33" s="99"/>
      <c r="F33" s="36"/>
      <c r="G33" s="36"/>
    </row>
    <row r="34" spans="1:7" x14ac:dyDescent="0.25">
      <c r="A34" s="95" t="s">
        <v>9</v>
      </c>
      <c r="B34" s="88"/>
      <c r="C34" s="88"/>
      <c r="D34" s="88"/>
      <c r="E34" s="88"/>
      <c r="F34" s="36"/>
      <c r="G34" s="36"/>
    </row>
    <row r="35" spans="1:7" x14ac:dyDescent="0.25">
      <c r="A35" s="100" t="s">
        <v>10</v>
      </c>
      <c r="B35" s="93"/>
      <c r="C35" s="93"/>
      <c r="D35" s="93"/>
      <c r="E35" s="93"/>
      <c r="F35" s="35">
        <v>0</v>
      </c>
      <c r="G35" s="35">
        <v>0</v>
      </c>
    </row>
    <row r="36" spans="1:7" ht="18" x14ac:dyDescent="0.25">
      <c r="A36" s="26"/>
      <c r="B36" s="9"/>
      <c r="C36" s="9"/>
      <c r="D36" s="9"/>
      <c r="E36" s="9"/>
      <c r="F36" s="3"/>
      <c r="G36" s="3"/>
    </row>
    <row r="37" spans="1:7" ht="18" customHeight="1" x14ac:dyDescent="0.25">
      <c r="A37" s="89" t="s">
        <v>50</v>
      </c>
      <c r="B37" s="90"/>
      <c r="C37" s="90"/>
      <c r="D37" s="90"/>
      <c r="E37" s="90"/>
      <c r="F37" s="90"/>
      <c r="G37" s="90"/>
    </row>
    <row r="38" spans="1:7" ht="18" x14ac:dyDescent="0.25">
      <c r="A38" s="26"/>
      <c r="B38" s="9"/>
      <c r="C38" s="9"/>
      <c r="D38" s="9"/>
      <c r="E38" s="9"/>
      <c r="F38" s="3"/>
      <c r="G38" s="3"/>
    </row>
    <row r="39" spans="1:7" x14ac:dyDescent="0.25">
      <c r="A39" s="31"/>
      <c r="B39" s="32"/>
      <c r="C39" s="32"/>
      <c r="D39" s="33"/>
      <c r="E39" s="34"/>
      <c r="F39" s="4" t="s">
        <v>45</v>
      </c>
      <c r="G39" s="4" t="s">
        <v>145</v>
      </c>
    </row>
    <row r="40" spans="1:7" x14ac:dyDescent="0.25">
      <c r="A40" s="103" t="s">
        <v>42</v>
      </c>
      <c r="B40" s="104"/>
      <c r="C40" s="104"/>
      <c r="D40" s="104"/>
      <c r="E40" s="105"/>
      <c r="F40" s="37"/>
      <c r="G40" s="37"/>
    </row>
    <row r="41" spans="1:7" ht="30" customHeight="1" x14ac:dyDescent="0.25">
      <c r="A41" s="106" t="s">
        <v>7</v>
      </c>
      <c r="B41" s="107"/>
      <c r="C41" s="107"/>
      <c r="D41" s="107"/>
      <c r="E41" s="108"/>
      <c r="F41" s="84">
        <v>53944.33</v>
      </c>
      <c r="G41" s="84">
        <v>53774.33</v>
      </c>
    </row>
    <row r="44" spans="1:7" x14ac:dyDescent="0.25">
      <c r="A44" s="87" t="s">
        <v>11</v>
      </c>
      <c r="B44" s="88"/>
      <c r="C44" s="88"/>
      <c r="D44" s="88"/>
      <c r="E44" s="88"/>
      <c r="F44" s="36">
        <v>0</v>
      </c>
      <c r="G44" s="36">
        <v>0</v>
      </c>
    </row>
    <row r="45" spans="1:7" ht="11.25" customHeight="1" x14ac:dyDescent="0.25">
      <c r="A45" s="21"/>
      <c r="B45" s="22"/>
      <c r="C45" s="22"/>
      <c r="D45" s="22"/>
      <c r="E45" s="22"/>
      <c r="F45" s="23"/>
      <c r="G45" s="23"/>
    </row>
    <row r="46" spans="1:7" ht="29.25" customHeight="1" x14ac:dyDescent="0.25">
      <c r="A46" s="101" t="s">
        <v>51</v>
      </c>
      <c r="B46" s="102"/>
      <c r="C46" s="102"/>
      <c r="D46" s="102"/>
      <c r="E46" s="102"/>
      <c r="F46" s="102"/>
      <c r="G46" s="102"/>
    </row>
    <row r="47" spans="1:7" ht="8.25" customHeight="1" x14ac:dyDescent="0.25"/>
    <row r="48" spans="1:7" x14ac:dyDescent="0.25">
      <c r="A48" s="101" t="s">
        <v>43</v>
      </c>
      <c r="B48" s="102"/>
      <c r="C48" s="102"/>
      <c r="D48" s="102"/>
      <c r="E48" s="102"/>
      <c r="F48" s="102"/>
      <c r="G48" s="102"/>
    </row>
    <row r="49" spans="1:7" ht="8.25" customHeight="1" x14ac:dyDescent="0.25"/>
    <row r="50" spans="1:7" ht="29.25" customHeight="1" x14ac:dyDescent="0.25">
      <c r="A50" s="101" t="s">
        <v>44</v>
      </c>
      <c r="B50" s="102"/>
      <c r="C50" s="102"/>
      <c r="D50" s="102"/>
      <c r="E50" s="102"/>
      <c r="F50" s="102"/>
      <c r="G50" s="102"/>
    </row>
  </sheetData>
  <mergeCells count="20">
    <mergeCell ref="A50:G50"/>
    <mergeCell ref="A37:G37"/>
    <mergeCell ref="A46:G46"/>
    <mergeCell ref="A44:E44"/>
    <mergeCell ref="A48:G48"/>
    <mergeCell ref="A40:E40"/>
    <mergeCell ref="A41:E41"/>
    <mergeCell ref="A33:E33"/>
    <mergeCell ref="A34:E34"/>
    <mergeCell ref="A35:E35"/>
    <mergeCell ref="A27:E27"/>
    <mergeCell ref="A28:E28"/>
    <mergeCell ref="A26:E26"/>
    <mergeCell ref="A19:G19"/>
    <mergeCell ref="A30:G30"/>
    <mergeCell ref="A15:G15"/>
    <mergeCell ref="A17:G17"/>
    <mergeCell ref="A22:E22"/>
    <mergeCell ref="A23:E23"/>
    <mergeCell ref="A24:E24"/>
  </mergeCells>
  <pageMargins left="0.7" right="0.7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selection activeCell="B9" sqref="B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bestFit="1" customWidth="1"/>
    <col min="4" max="4" width="30.140625" customWidth="1"/>
    <col min="5" max="6" width="25.28515625" customWidth="1"/>
    <col min="8" max="10" width="11.7109375" bestFit="1" customWidth="1"/>
  </cols>
  <sheetData>
    <row r="1" spans="1:6" ht="19.5" customHeight="1" x14ac:dyDescent="0.25"/>
    <row r="2" spans="1:6" ht="19.5" customHeight="1" x14ac:dyDescent="0.25"/>
    <row r="3" spans="1:6" ht="19.5" customHeight="1" x14ac:dyDescent="0.25"/>
    <row r="4" spans="1:6" ht="19.5" customHeight="1" x14ac:dyDescent="0.25">
      <c r="A4" t="s">
        <v>150</v>
      </c>
    </row>
    <row r="5" spans="1:6" ht="19.5" customHeight="1" x14ac:dyDescent="0.25">
      <c r="A5" t="s">
        <v>151</v>
      </c>
    </row>
    <row r="6" spans="1:6" ht="19.5" customHeight="1" x14ac:dyDescent="0.25">
      <c r="A6" t="s">
        <v>152</v>
      </c>
    </row>
    <row r="7" spans="1:6" ht="19.5" customHeight="1" x14ac:dyDescent="0.25">
      <c r="A7" t="s">
        <v>153</v>
      </c>
    </row>
    <row r="8" spans="1:6" ht="19.5" customHeight="1" x14ac:dyDescent="0.25"/>
    <row r="9" spans="1:6" ht="19.5" customHeight="1" x14ac:dyDescent="0.25">
      <c r="A9" t="s">
        <v>154</v>
      </c>
      <c r="B9" t="s">
        <v>164</v>
      </c>
    </row>
    <row r="10" spans="1:6" x14ac:dyDescent="0.25">
      <c r="A10" t="s">
        <v>166</v>
      </c>
    </row>
    <row r="12" spans="1:6" x14ac:dyDescent="0.25">
      <c r="A12" t="s">
        <v>162</v>
      </c>
    </row>
    <row r="14" spans="1:6" ht="42" customHeight="1" x14ac:dyDescent="0.25">
      <c r="A14" s="89" t="s">
        <v>159</v>
      </c>
      <c r="B14" s="89"/>
      <c r="C14" s="89"/>
      <c r="D14" s="89"/>
      <c r="E14" s="89"/>
      <c r="F14" s="89"/>
    </row>
    <row r="15" spans="1:6" ht="18" customHeight="1" x14ac:dyDescent="0.25">
      <c r="A15" s="5"/>
      <c r="B15" s="5"/>
      <c r="C15" s="5"/>
      <c r="D15" s="5"/>
      <c r="E15" s="5"/>
      <c r="F15" s="5"/>
    </row>
    <row r="16" spans="1:6" ht="15.75" x14ac:dyDescent="0.25">
      <c r="A16" s="89" t="s">
        <v>32</v>
      </c>
      <c r="B16" s="89"/>
      <c r="C16" s="89"/>
      <c r="D16" s="89"/>
      <c r="E16" s="89"/>
      <c r="F16" s="91"/>
    </row>
    <row r="17" spans="1:6" ht="18" x14ac:dyDescent="0.25">
      <c r="A17" s="5"/>
      <c r="B17" s="5"/>
      <c r="C17" s="5"/>
      <c r="D17" s="5"/>
      <c r="E17" s="5"/>
      <c r="F17" s="6"/>
    </row>
    <row r="18" spans="1:6" ht="18" customHeight="1" x14ac:dyDescent="0.25">
      <c r="A18" s="89" t="s">
        <v>14</v>
      </c>
      <c r="B18" s="90"/>
      <c r="C18" s="90"/>
      <c r="D18" s="90"/>
      <c r="E18" s="90"/>
      <c r="F18" s="90"/>
    </row>
    <row r="19" spans="1:6" ht="18" x14ac:dyDescent="0.25">
      <c r="A19" s="5"/>
      <c r="B19" s="5"/>
      <c r="C19" s="5"/>
      <c r="D19" s="5"/>
      <c r="E19" s="5"/>
      <c r="F19" s="6"/>
    </row>
    <row r="20" spans="1:6" ht="15.75" x14ac:dyDescent="0.25">
      <c r="A20" s="89" t="s">
        <v>1</v>
      </c>
      <c r="B20" s="109"/>
      <c r="C20" s="109"/>
      <c r="D20" s="109"/>
      <c r="E20" s="109"/>
      <c r="F20" s="109"/>
    </row>
    <row r="21" spans="1:6" ht="18" x14ac:dyDescent="0.25">
      <c r="A21" s="5"/>
      <c r="B21" s="5"/>
      <c r="C21" s="5"/>
      <c r="D21" s="5"/>
      <c r="E21" s="5"/>
      <c r="F21" s="6"/>
    </row>
    <row r="22" spans="1:6" x14ac:dyDescent="0.25">
      <c r="A22" s="25" t="s">
        <v>15</v>
      </c>
      <c r="B22" s="24" t="s">
        <v>16</v>
      </c>
      <c r="C22" s="24" t="s">
        <v>17</v>
      </c>
      <c r="D22" s="24" t="s">
        <v>13</v>
      </c>
      <c r="E22" s="25" t="s">
        <v>45</v>
      </c>
      <c r="F22" s="25" t="s">
        <v>145</v>
      </c>
    </row>
    <row r="23" spans="1:6" ht="15.75" customHeight="1" x14ac:dyDescent="0.25">
      <c r="A23" s="13">
        <v>6</v>
      </c>
      <c r="B23" s="13"/>
      <c r="C23" s="13"/>
      <c r="D23" s="13" t="s">
        <v>18</v>
      </c>
      <c r="E23" s="65">
        <f t="shared" ref="E23:F23" si="0">SUM(E24+E27+E29+E31+E35)</f>
        <v>1885517.23</v>
      </c>
      <c r="F23" s="65">
        <f t="shared" si="0"/>
        <v>2380148.23</v>
      </c>
    </row>
    <row r="24" spans="1:6" ht="25.5" x14ac:dyDescent="0.25">
      <c r="A24" s="13"/>
      <c r="B24" s="13">
        <v>63</v>
      </c>
      <c r="C24" s="17"/>
      <c r="D24" s="17" t="s">
        <v>46</v>
      </c>
      <c r="E24" s="65">
        <f>SUM(E25:E26)</f>
        <v>1477713</v>
      </c>
      <c r="F24" s="65">
        <f>SUM(F25:F26)</f>
        <v>1844313</v>
      </c>
    </row>
    <row r="25" spans="1:6" x14ac:dyDescent="0.25">
      <c r="A25" s="14"/>
      <c r="B25" s="14"/>
      <c r="C25" s="59" t="s">
        <v>104</v>
      </c>
      <c r="D25" s="59" t="s">
        <v>95</v>
      </c>
      <c r="E25" s="65">
        <v>1380563</v>
      </c>
      <c r="F25" s="65">
        <v>1740563</v>
      </c>
    </row>
    <row r="26" spans="1:6" ht="25.5" x14ac:dyDescent="0.25">
      <c r="A26" s="14"/>
      <c r="B26" s="29"/>
      <c r="C26" s="61" t="s">
        <v>105</v>
      </c>
      <c r="D26" s="20" t="s">
        <v>106</v>
      </c>
      <c r="E26" s="65">
        <v>97150</v>
      </c>
      <c r="F26" s="65">
        <v>103750</v>
      </c>
    </row>
    <row r="27" spans="1:6" x14ac:dyDescent="0.25">
      <c r="A27" s="14"/>
      <c r="B27" s="29">
        <v>64</v>
      </c>
      <c r="C27" s="61"/>
      <c r="D27" s="20"/>
      <c r="E27" s="65">
        <f t="shared" ref="E27" si="1">SUM(E28)</f>
        <v>15</v>
      </c>
      <c r="F27" s="65">
        <f>SUM(F28)</f>
        <v>15</v>
      </c>
    </row>
    <row r="28" spans="1:6" x14ac:dyDescent="0.25">
      <c r="A28" s="14"/>
      <c r="B28" s="29"/>
      <c r="C28" s="61" t="s">
        <v>107</v>
      </c>
      <c r="D28" s="20" t="s">
        <v>108</v>
      </c>
      <c r="E28" s="65">
        <v>15</v>
      </c>
      <c r="F28" s="65">
        <v>15</v>
      </c>
    </row>
    <row r="29" spans="1:6" ht="51" x14ac:dyDescent="0.25">
      <c r="A29" s="14"/>
      <c r="B29" s="29">
        <v>65</v>
      </c>
      <c r="C29" s="61"/>
      <c r="D29" s="62" t="s">
        <v>111</v>
      </c>
      <c r="E29" s="65">
        <f t="shared" ref="E29:F29" si="2">SUM(E30)</f>
        <v>31200</v>
      </c>
      <c r="F29" s="65">
        <f t="shared" si="2"/>
        <v>35200</v>
      </c>
    </row>
    <row r="30" spans="1:6" ht="25.5" x14ac:dyDescent="0.25">
      <c r="A30" s="14"/>
      <c r="B30" s="29"/>
      <c r="C30" s="61" t="s">
        <v>110</v>
      </c>
      <c r="D30" s="20" t="s">
        <v>109</v>
      </c>
      <c r="E30" s="65">
        <v>31200</v>
      </c>
      <c r="F30" s="65">
        <v>35200</v>
      </c>
    </row>
    <row r="31" spans="1:6" ht="25.5" x14ac:dyDescent="0.25">
      <c r="A31" s="14"/>
      <c r="B31" s="29">
        <v>66</v>
      </c>
      <c r="C31" s="61"/>
      <c r="D31" s="20" t="s">
        <v>112</v>
      </c>
      <c r="E31" s="65">
        <f t="shared" ref="E31:F31" si="3">SUM(E32:E34)</f>
        <v>4000</v>
      </c>
      <c r="F31" s="65">
        <f t="shared" si="3"/>
        <v>4000</v>
      </c>
    </row>
    <row r="32" spans="1:6" x14ac:dyDescent="0.25">
      <c r="A32" s="14"/>
      <c r="B32" s="29"/>
      <c r="C32" s="61" t="s">
        <v>113</v>
      </c>
      <c r="D32" s="20" t="s">
        <v>114</v>
      </c>
      <c r="E32" s="65">
        <v>2000</v>
      </c>
      <c r="F32" s="65">
        <v>2000</v>
      </c>
    </row>
    <row r="33" spans="1:6" x14ac:dyDescent="0.25">
      <c r="A33" s="14"/>
      <c r="B33" s="29"/>
      <c r="C33" s="61" t="s">
        <v>115</v>
      </c>
      <c r="D33" s="20" t="s">
        <v>116</v>
      </c>
      <c r="E33" s="65">
        <v>1300</v>
      </c>
      <c r="F33" s="65">
        <v>1300</v>
      </c>
    </row>
    <row r="34" spans="1:6" x14ac:dyDescent="0.25">
      <c r="A34" s="14"/>
      <c r="B34" s="29"/>
      <c r="C34" s="61" t="s">
        <v>117</v>
      </c>
      <c r="D34" s="20" t="s">
        <v>118</v>
      </c>
      <c r="E34" s="65">
        <v>700</v>
      </c>
      <c r="F34" s="65">
        <v>700</v>
      </c>
    </row>
    <row r="35" spans="1:6" ht="38.25" x14ac:dyDescent="0.25">
      <c r="A35" s="14"/>
      <c r="B35" s="29">
        <v>67</v>
      </c>
      <c r="C35" s="15"/>
      <c r="D35" s="17" t="s">
        <v>47</v>
      </c>
      <c r="E35" s="65">
        <f t="shared" ref="E35:F35" si="4">SUM(E36:E40)</f>
        <v>372589.23</v>
      </c>
      <c r="F35" s="65">
        <f t="shared" si="4"/>
        <v>496620.23</v>
      </c>
    </row>
    <row r="36" spans="1:6" x14ac:dyDescent="0.25">
      <c r="A36" s="14"/>
      <c r="B36" s="14"/>
      <c r="C36" s="61" t="s">
        <v>121</v>
      </c>
      <c r="D36" s="20" t="s">
        <v>56</v>
      </c>
      <c r="E36" s="65">
        <v>19457.23</v>
      </c>
      <c r="F36" s="65">
        <v>19457.23</v>
      </c>
    </row>
    <row r="37" spans="1:6" ht="25.5" x14ac:dyDescent="0.25">
      <c r="A37" s="14"/>
      <c r="B37" s="14"/>
      <c r="C37" s="61" t="s">
        <v>120</v>
      </c>
      <c r="D37" s="20" t="s">
        <v>71</v>
      </c>
      <c r="E37" s="65">
        <v>232569</v>
      </c>
      <c r="F37" s="65">
        <v>356600</v>
      </c>
    </row>
    <row r="38" spans="1:6" ht="24" x14ac:dyDescent="0.25">
      <c r="A38" s="14"/>
      <c r="B38" s="14"/>
      <c r="C38" s="61" t="s">
        <v>122</v>
      </c>
      <c r="D38" s="63" t="s">
        <v>91</v>
      </c>
      <c r="E38" s="65">
        <v>9291</v>
      </c>
      <c r="F38" s="65">
        <v>9291</v>
      </c>
    </row>
    <row r="39" spans="1:6" ht="36" x14ac:dyDescent="0.25">
      <c r="A39" s="14"/>
      <c r="B39" s="14"/>
      <c r="C39" s="61" t="s">
        <v>123</v>
      </c>
      <c r="D39" s="63" t="s">
        <v>126</v>
      </c>
      <c r="E39" s="65">
        <v>13272</v>
      </c>
      <c r="F39" s="65">
        <v>13272</v>
      </c>
    </row>
    <row r="40" spans="1:6" ht="25.5" x14ac:dyDescent="0.25">
      <c r="A40" s="14"/>
      <c r="B40" s="14"/>
      <c r="C40" s="61" t="s">
        <v>124</v>
      </c>
      <c r="D40" s="20" t="s">
        <v>125</v>
      </c>
      <c r="E40" s="65">
        <v>98000</v>
      </c>
      <c r="F40" s="65">
        <v>98000</v>
      </c>
    </row>
    <row r="41" spans="1:6" x14ac:dyDescent="0.25">
      <c r="A41" s="16">
        <v>9</v>
      </c>
      <c r="B41" s="16"/>
      <c r="C41" s="16"/>
      <c r="D41" s="28" t="s">
        <v>140</v>
      </c>
      <c r="E41" s="65">
        <f t="shared" ref="E41:F41" si="5">SUM(E42)</f>
        <v>53774.33</v>
      </c>
      <c r="F41" s="65">
        <f t="shared" si="5"/>
        <v>53774.33</v>
      </c>
    </row>
    <row r="42" spans="1:6" x14ac:dyDescent="0.25">
      <c r="A42" s="17"/>
      <c r="B42" s="13">
        <v>92</v>
      </c>
      <c r="C42" s="17"/>
      <c r="D42" s="28" t="s">
        <v>127</v>
      </c>
      <c r="E42" s="65">
        <f t="shared" ref="E42" si="6">SUM(E43:E45)</f>
        <v>53774.33</v>
      </c>
      <c r="F42" s="65">
        <v>53774.33</v>
      </c>
    </row>
    <row r="43" spans="1:6" x14ac:dyDescent="0.25">
      <c r="A43" s="17"/>
      <c r="B43" s="17"/>
      <c r="C43" s="64" t="s">
        <v>113</v>
      </c>
      <c r="D43" s="28" t="s">
        <v>114</v>
      </c>
      <c r="E43" s="65">
        <v>13000</v>
      </c>
      <c r="F43" s="65">
        <v>13000</v>
      </c>
    </row>
    <row r="44" spans="1:6" ht="25.5" x14ac:dyDescent="0.25">
      <c r="A44" s="17"/>
      <c r="B44" s="17"/>
      <c r="C44" s="64" t="s">
        <v>110</v>
      </c>
      <c r="D44" s="28" t="s">
        <v>109</v>
      </c>
      <c r="E44" s="65">
        <v>15000</v>
      </c>
      <c r="F44" s="65">
        <v>15000</v>
      </c>
    </row>
    <row r="45" spans="1:6" ht="25.5" x14ac:dyDescent="0.25">
      <c r="A45" s="17"/>
      <c r="B45" s="17"/>
      <c r="C45" s="64" t="s">
        <v>105</v>
      </c>
      <c r="D45" s="28" t="s">
        <v>106</v>
      </c>
      <c r="E45" s="65">
        <v>25774.33</v>
      </c>
      <c r="F45" s="65">
        <v>25774.33</v>
      </c>
    </row>
    <row r="46" spans="1:6" x14ac:dyDescent="0.25">
      <c r="A46" s="17"/>
      <c r="B46" s="17"/>
      <c r="C46" s="61"/>
      <c r="D46" s="85"/>
      <c r="E46" s="65"/>
      <c r="F46" s="65"/>
    </row>
    <row r="48" spans="1:6" ht="15.75" x14ac:dyDescent="0.25">
      <c r="A48" s="89" t="s">
        <v>20</v>
      </c>
      <c r="B48" s="109"/>
      <c r="C48" s="109"/>
      <c r="D48" s="109"/>
      <c r="E48" s="109"/>
      <c r="F48" s="109"/>
    </row>
    <row r="49" spans="1:11" ht="18" x14ac:dyDescent="0.25">
      <c r="A49" s="5"/>
      <c r="B49" s="5"/>
      <c r="C49" s="5"/>
      <c r="D49" s="5"/>
      <c r="E49" s="5"/>
      <c r="F49" s="6"/>
      <c r="I49" s="86"/>
    </row>
    <row r="50" spans="1:11" x14ac:dyDescent="0.25">
      <c r="A50" s="25" t="s">
        <v>15</v>
      </c>
      <c r="B50" s="24" t="s">
        <v>16</v>
      </c>
      <c r="C50" s="24" t="s">
        <v>17</v>
      </c>
      <c r="D50" s="24" t="s">
        <v>21</v>
      </c>
      <c r="E50" s="25" t="s">
        <v>45</v>
      </c>
      <c r="F50" s="25" t="s">
        <v>145</v>
      </c>
    </row>
    <row r="51" spans="1:11" ht="15.75" customHeight="1" x14ac:dyDescent="0.25">
      <c r="A51" s="13">
        <v>3</v>
      </c>
      <c r="B51" s="13"/>
      <c r="C51" s="13"/>
      <c r="D51" s="13" t="s">
        <v>22</v>
      </c>
      <c r="E51" s="65">
        <f t="shared" ref="E51" si="7">SUM(E52+E57+E68+E70)</f>
        <v>1878783.56</v>
      </c>
      <c r="F51" s="65">
        <f>SUM(F52+F57+F68+F70+F72)</f>
        <v>2284144.56</v>
      </c>
      <c r="H51" s="79"/>
    </row>
    <row r="52" spans="1:11" ht="15.75" customHeight="1" x14ac:dyDescent="0.25">
      <c r="A52" s="13"/>
      <c r="B52" s="13">
        <v>31</v>
      </c>
      <c r="C52" s="17"/>
      <c r="D52" s="17" t="s">
        <v>23</v>
      </c>
      <c r="E52" s="65">
        <f t="shared" ref="E52:F52" si="8">SUM(E53:E56)</f>
        <v>1235691</v>
      </c>
      <c r="F52" s="65">
        <f t="shared" si="8"/>
        <v>1451391</v>
      </c>
    </row>
    <row r="53" spans="1:11" x14ac:dyDescent="0.25">
      <c r="A53" s="14"/>
      <c r="B53" s="14"/>
      <c r="C53" s="59" t="s">
        <v>119</v>
      </c>
      <c r="D53" s="15" t="s">
        <v>19</v>
      </c>
      <c r="E53" s="65">
        <v>15650</v>
      </c>
      <c r="F53" s="65">
        <v>15650</v>
      </c>
    </row>
    <row r="54" spans="1:11" x14ac:dyDescent="0.25">
      <c r="A54" s="14"/>
      <c r="B54" s="14"/>
      <c r="C54" s="61" t="s">
        <v>129</v>
      </c>
      <c r="D54" s="59" t="s">
        <v>128</v>
      </c>
      <c r="E54" s="65">
        <v>1112696</v>
      </c>
      <c r="F54" s="65">
        <v>1332696</v>
      </c>
    </row>
    <row r="55" spans="1:11" ht="25.5" x14ac:dyDescent="0.25">
      <c r="A55" s="14"/>
      <c r="B55" s="14"/>
      <c r="C55" s="61" t="s">
        <v>124</v>
      </c>
      <c r="D55" s="20" t="s">
        <v>130</v>
      </c>
      <c r="E55" s="65">
        <v>90600</v>
      </c>
      <c r="F55" s="65">
        <v>90600</v>
      </c>
    </row>
    <row r="56" spans="1:11" ht="25.5" x14ac:dyDescent="0.25">
      <c r="A56" s="14"/>
      <c r="B56" s="14"/>
      <c r="C56" s="61" t="s">
        <v>105</v>
      </c>
      <c r="D56" s="20" t="s">
        <v>131</v>
      </c>
      <c r="E56" s="65">
        <v>16745</v>
      </c>
      <c r="F56" s="65">
        <v>12445</v>
      </c>
    </row>
    <row r="57" spans="1:11" x14ac:dyDescent="0.25">
      <c r="A57" s="14"/>
      <c r="B57" s="29">
        <v>32</v>
      </c>
      <c r="C57" s="60"/>
      <c r="D57" s="14" t="s">
        <v>35</v>
      </c>
      <c r="E57" s="65">
        <f t="shared" ref="E57:F57" si="9">SUM(E58:E67)</f>
        <v>641792.55999999994</v>
      </c>
      <c r="F57" s="65">
        <f t="shared" si="9"/>
        <v>830258.55999999994</v>
      </c>
      <c r="H57" s="86"/>
      <c r="I57" s="86"/>
      <c r="J57" s="86"/>
      <c r="K57" s="86"/>
    </row>
    <row r="58" spans="1:11" x14ac:dyDescent="0.25">
      <c r="A58" s="14"/>
      <c r="B58" s="14"/>
      <c r="C58" s="61" t="s">
        <v>121</v>
      </c>
      <c r="D58" s="15" t="s">
        <v>19</v>
      </c>
      <c r="E58" s="65">
        <v>3977.23</v>
      </c>
      <c r="F58" s="65">
        <v>3807.23</v>
      </c>
      <c r="H58" s="80"/>
      <c r="I58" s="80"/>
      <c r="J58" s="80"/>
      <c r="K58" s="86"/>
    </row>
    <row r="59" spans="1:11" x14ac:dyDescent="0.25">
      <c r="A59" s="14"/>
      <c r="B59" s="14"/>
      <c r="C59" s="61" t="s">
        <v>120</v>
      </c>
      <c r="D59" s="59" t="s">
        <v>132</v>
      </c>
      <c r="E59" s="65">
        <v>221269</v>
      </c>
      <c r="F59" s="65">
        <v>344200</v>
      </c>
      <c r="H59" s="80"/>
      <c r="I59" s="80"/>
      <c r="J59" s="80"/>
      <c r="K59" s="86"/>
    </row>
    <row r="60" spans="1:11" x14ac:dyDescent="0.25">
      <c r="A60" s="14"/>
      <c r="B60" s="14"/>
      <c r="C60" s="61" t="s">
        <v>113</v>
      </c>
      <c r="D60" s="59" t="s">
        <v>141</v>
      </c>
      <c r="E60" s="65">
        <v>2600</v>
      </c>
      <c r="F60" s="65">
        <v>2600</v>
      </c>
      <c r="H60" s="80"/>
      <c r="I60" s="80"/>
      <c r="J60" s="80"/>
      <c r="K60" s="86"/>
    </row>
    <row r="61" spans="1:11" x14ac:dyDescent="0.25">
      <c r="A61" s="14"/>
      <c r="B61" s="14"/>
      <c r="C61" s="61" t="s">
        <v>110</v>
      </c>
      <c r="D61" s="59" t="s">
        <v>48</v>
      </c>
      <c r="E61" s="65">
        <v>38300</v>
      </c>
      <c r="F61" s="65">
        <v>42300</v>
      </c>
      <c r="H61" s="80"/>
      <c r="I61" s="80"/>
      <c r="J61" s="80"/>
      <c r="K61" s="86"/>
    </row>
    <row r="62" spans="1:11" x14ac:dyDescent="0.25">
      <c r="A62" s="14"/>
      <c r="B62" s="14"/>
      <c r="C62" s="61" t="s">
        <v>129</v>
      </c>
      <c r="D62" s="59" t="s">
        <v>133</v>
      </c>
      <c r="E62" s="65">
        <v>245304</v>
      </c>
      <c r="F62" s="65">
        <v>296109</v>
      </c>
      <c r="H62" s="80"/>
      <c r="I62" s="80"/>
      <c r="J62" s="80"/>
      <c r="K62" s="86"/>
    </row>
    <row r="63" spans="1:11" ht="25.5" x14ac:dyDescent="0.25">
      <c r="A63" s="14"/>
      <c r="B63" s="14"/>
      <c r="C63" s="61" t="s">
        <v>122</v>
      </c>
      <c r="D63" s="20" t="s">
        <v>134</v>
      </c>
      <c r="E63" s="65">
        <v>9291</v>
      </c>
      <c r="F63" s="65">
        <v>9291</v>
      </c>
      <c r="H63" s="79"/>
      <c r="I63" s="79"/>
      <c r="J63" s="79"/>
    </row>
    <row r="64" spans="1:11" ht="38.25" x14ac:dyDescent="0.25">
      <c r="A64" s="14"/>
      <c r="B64" s="14"/>
      <c r="C64" s="61" t="s">
        <v>123</v>
      </c>
      <c r="D64" s="20" t="s">
        <v>135</v>
      </c>
      <c r="E64" s="65">
        <v>13272</v>
      </c>
      <c r="F64" s="65">
        <v>13272</v>
      </c>
    </row>
    <row r="65" spans="1:6" ht="25.5" x14ac:dyDescent="0.25">
      <c r="A65" s="14"/>
      <c r="B65" s="14"/>
      <c r="C65" s="61" t="s">
        <v>124</v>
      </c>
      <c r="D65" s="20" t="s">
        <v>136</v>
      </c>
      <c r="E65" s="65">
        <v>7400</v>
      </c>
      <c r="F65" s="65">
        <v>7400</v>
      </c>
    </row>
    <row r="66" spans="1:6" ht="25.5" x14ac:dyDescent="0.25">
      <c r="A66" s="14"/>
      <c r="B66" s="29"/>
      <c r="C66" s="61" t="s">
        <v>105</v>
      </c>
      <c r="D66" s="20" t="s">
        <v>137</v>
      </c>
      <c r="E66" s="65">
        <v>99079.33</v>
      </c>
      <c r="F66" s="65">
        <v>109979.33</v>
      </c>
    </row>
    <row r="67" spans="1:6" x14ac:dyDescent="0.25">
      <c r="A67" s="14"/>
      <c r="B67" s="29"/>
      <c r="C67" s="61" t="s">
        <v>115</v>
      </c>
      <c r="D67" s="20" t="s">
        <v>79</v>
      </c>
      <c r="E67" s="65">
        <v>1300</v>
      </c>
      <c r="F67" s="65">
        <v>1300</v>
      </c>
    </row>
    <row r="68" spans="1:6" x14ac:dyDescent="0.25">
      <c r="A68" s="14"/>
      <c r="B68" s="29">
        <v>34</v>
      </c>
      <c r="C68" s="61"/>
      <c r="D68" s="20" t="s">
        <v>72</v>
      </c>
      <c r="E68" s="65">
        <f t="shared" ref="E68" si="10">SUM(E69)</f>
        <v>1300</v>
      </c>
      <c r="F68" s="65">
        <v>1300</v>
      </c>
    </row>
    <row r="69" spans="1:6" x14ac:dyDescent="0.25">
      <c r="A69" s="14"/>
      <c r="B69" s="29"/>
      <c r="C69" s="61" t="s">
        <v>120</v>
      </c>
      <c r="D69" s="20" t="s">
        <v>19</v>
      </c>
      <c r="E69" s="65">
        <v>1300</v>
      </c>
      <c r="F69" s="65">
        <v>1300</v>
      </c>
    </row>
    <row r="70" spans="1:6" ht="51.75" x14ac:dyDescent="0.25">
      <c r="A70" s="14"/>
      <c r="B70" s="29">
        <v>37</v>
      </c>
      <c r="C70" s="61"/>
      <c r="D70" s="45" t="s">
        <v>138</v>
      </c>
      <c r="E70" s="66">
        <f t="shared" ref="E70:F70" si="11">SUM(E71)</f>
        <v>0</v>
      </c>
      <c r="F70" s="66">
        <f t="shared" si="11"/>
        <v>0</v>
      </c>
    </row>
    <row r="71" spans="1:6" x14ac:dyDescent="0.25">
      <c r="A71" s="14"/>
      <c r="B71" s="29"/>
      <c r="C71" s="61" t="s">
        <v>129</v>
      </c>
      <c r="D71" s="45" t="s">
        <v>128</v>
      </c>
      <c r="E71" s="65">
        <v>0</v>
      </c>
      <c r="F71" s="65">
        <v>0</v>
      </c>
    </row>
    <row r="72" spans="1:6" x14ac:dyDescent="0.25">
      <c r="A72" s="14"/>
      <c r="B72" s="29">
        <v>38</v>
      </c>
      <c r="C72" s="61"/>
      <c r="D72" s="45" t="s">
        <v>160</v>
      </c>
      <c r="E72" s="65">
        <v>0</v>
      </c>
      <c r="F72" s="65">
        <f>SUM(F73)</f>
        <v>1195</v>
      </c>
    </row>
    <row r="73" spans="1:6" x14ac:dyDescent="0.25">
      <c r="A73" s="14"/>
      <c r="B73" s="29"/>
      <c r="C73" s="61" t="s">
        <v>129</v>
      </c>
      <c r="D73" s="45" t="s">
        <v>128</v>
      </c>
      <c r="E73" s="65">
        <v>0</v>
      </c>
      <c r="F73" s="65">
        <v>1195</v>
      </c>
    </row>
    <row r="74" spans="1:6" ht="25.5" x14ac:dyDescent="0.25">
      <c r="A74" s="16">
        <v>4</v>
      </c>
      <c r="B74" s="16"/>
      <c r="C74" s="16"/>
      <c r="D74" s="27" t="s">
        <v>24</v>
      </c>
      <c r="E74" s="65">
        <f t="shared" ref="E74:F74" si="12">SUM(E75)</f>
        <v>60678</v>
      </c>
      <c r="F74" s="65">
        <f t="shared" si="12"/>
        <v>149778</v>
      </c>
    </row>
    <row r="75" spans="1:6" ht="25.5" x14ac:dyDescent="0.25">
      <c r="A75" s="17"/>
      <c r="B75" s="17">
        <v>42</v>
      </c>
      <c r="C75" s="17"/>
      <c r="D75" s="28" t="s">
        <v>49</v>
      </c>
      <c r="E75" s="65">
        <f>SUM(E76:E81)</f>
        <v>60678</v>
      </c>
      <c r="F75" s="65">
        <f>SUM(F76:F81)</f>
        <v>149778</v>
      </c>
    </row>
    <row r="76" spans="1:6" x14ac:dyDescent="0.25">
      <c r="A76" s="17"/>
      <c r="B76" s="17"/>
      <c r="C76" s="64" t="s">
        <v>120</v>
      </c>
      <c r="D76" s="28" t="s">
        <v>132</v>
      </c>
      <c r="E76" s="65">
        <v>10000</v>
      </c>
      <c r="F76" s="65">
        <v>11100</v>
      </c>
    </row>
    <row r="77" spans="1:6" x14ac:dyDescent="0.25">
      <c r="A77" s="17"/>
      <c r="B77" s="17"/>
      <c r="C77" s="64" t="s">
        <v>113</v>
      </c>
      <c r="D77" s="28" t="s">
        <v>39</v>
      </c>
      <c r="E77" s="65">
        <v>12415</v>
      </c>
      <c r="F77" s="65">
        <v>12415</v>
      </c>
    </row>
    <row r="78" spans="1:6" x14ac:dyDescent="0.25">
      <c r="A78" s="17"/>
      <c r="B78" s="17"/>
      <c r="C78" s="64" t="s">
        <v>110</v>
      </c>
      <c r="D78" s="28" t="s">
        <v>142</v>
      </c>
      <c r="E78" s="65">
        <v>7900</v>
      </c>
      <c r="F78" s="65">
        <v>7900</v>
      </c>
    </row>
    <row r="79" spans="1:6" ht="25.5" x14ac:dyDescent="0.25">
      <c r="A79" s="17"/>
      <c r="B79" s="17"/>
      <c r="C79" s="64" t="s">
        <v>105</v>
      </c>
      <c r="D79" s="28" t="s">
        <v>139</v>
      </c>
      <c r="E79" s="65">
        <v>7100</v>
      </c>
      <c r="F79" s="65">
        <v>7100</v>
      </c>
    </row>
    <row r="80" spans="1:6" x14ac:dyDescent="0.25">
      <c r="A80" s="17"/>
      <c r="B80" s="17"/>
      <c r="C80" s="64" t="s">
        <v>129</v>
      </c>
      <c r="D80" s="28" t="s">
        <v>128</v>
      </c>
      <c r="E80" s="65">
        <v>22563</v>
      </c>
      <c r="F80" s="65">
        <v>110563</v>
      </c>
    </row>
    <row r="81" spans="1:6" x14ac:dyDescent="0.25">
      <c r="A81" s="17"/>
      <c r="B81" s="17"/>
      <c r="C81" s="64" t="s">
        <v>117</v>
      </c>
      <c r="D81" s="28" t="s">
        <v>80</v>
      </c>
      <c r="E81" s="65">
        <v>700</v>
      </c>
      <c r="F81" s="65">
        <v>700</v>
      </c>
    </row>
  </sheetData>
  <mergeCells count="5">
    <mergeCell ref="A20:F20"/>
    <mergeCell ref="A48:F48"/>
    <mergeCell ref="A14:F14"/>
    <mergeCell ref="A16:F16"/>
    <mergeCell ref="A18:F1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C27"/>
  <sheetViews>
    <sheetView workbookViewId="0">
      <selection activeCell="A10" sqref="A10"/>
    </sheetView>
  </sheetViews>
  <sheetFormatPr defaultRowHeight="15" x14ac:dyDescent="0.25"/>
  <cols>
    <col min="1" max="1" width="37.7109375" customWidth="1"/>
    <col min="2" max="3" width="25.28515625" customWidth="1"/>
  </cols>
  <sheetData>
    <row r="5" spans="1:3" x14ac:dyDescent="0.25">
      <c r="A5" t="s">
        <v>150</v>
      </c>
    </row>
    <row r="6" spans="1:3" x14ac:dyDescent="0.25">
      <c r="A6" t="s">
        <v>151</v>
      </c>
    </row>
    <row r="7" spans="1:3" x14ac:dyDescent="0.25">
      <c r="A7" t="s">
        <v>152</v>
      </c>
    </row>
    <row r="8" spans="1:3" x14ac:dyDescent="0.25">
      <c r="A8" t="s">
        <v>153</v>
      </c>
    </row>
    <row r="10" spans="1:3" x14ac:dyDescent="0.25">
      <c r="A10" t="s">
        <v>167</v>
      </c>
    </row>
    <row r="11" spans="1:3" x14ac:dyDescent="0.25">
      <c r="A11" t="s">
        <v>166</v>
      </c>
    </row>
    <row r="13" spans="1:3" ht="20.25" customHeight="1" x14ac:dyDescent="0.25">
      <c r="A13" t="s">
        <v>162</v>
      </c>
    </row>
    <row r="14" spans="1:3" ht="20.25" customHeight="1" x14ac:dyDescent="0.25"/>
    <row r="15" spans="1:3" ht="47.25" customHeight="1" x14ac:dyDescent="0.25">
      <c r="A15" s="89" t="s">
        <v>163</v>
      </c>
      <c r="B15" s="89"/>
      <c r="C15" s="89"/>
    </row>
    <row r="16" spans="1:3" ht="18" customHeight="1" x14ac:dyDescent="0.25">
      <c r="A16" s="5"/>
      <c r="B16" s="5"/>
      <c r="C16" s="5"/>
    </row>
    <row r="17" spans="1:3" ht="15.75" x14ac:dyDescent="0.25">
      <c r="A17" s="89" t="s">
        <v>32</v>
      </c>
      <c r="B17" s="89"/>
      <c r="C17" s="91"/>
    </row>
    <row r="18" spans="1:3" ht="18" x14ac:dyDescent="0.25">
      <c r="A18" s="5"/>
      <c r="B18" s="5"/>
      <c r="C18" s="6"/>
    </row>
    <row r="19" spans="1:3" ht="18" customHeight="1" x14ac:dyDescent="0.25">
      <c r="A19" s="89" t="s">
        <v>14</v>
      </c>
      <c r="B19" s="90"/>
      <c r="C19" s="90"/>
    </row>
    <row r="20" spans="1:3" ht="18" x14ac:dyDescent="0.25">
      <c r="A20" s="5"/>
      <c r="B20" s="5"/>
      <c r="C20" s="6"/>
    </row>
    <row r="21" spans="1:3" ht="15.75" x14ac:dyDescent="0.25">
      <c r="A21" s="89" t="s">
        <v>25</v>
      </c>
      <c r="B21" s="109"/>
      <c r="C21" s="109"/>
    </row>
    <row r="22" spans="1:3" ht="18" x14ac:dyDescent="0.25">
      <c r="A22" s="5"/>
      <c r="B22" s="5"/>
      <c r="C22" s="6"/>
    </row>
    <row r="23" spans="1:3" x14ac:dyDescent="0.25">
      <c r="A23" s="25" t="s">
        <v>26</v>
      </c>
      <c r="B23" s="25" t="s">
        <v>12</v>
      </c>
      <c r="C23" s="25" t="s">
        <v>145</v>
      </c>
    </row>
    <row r="24" spans="1:3" ht="15.75" customHeight="1" x14ac:dyDescent="0.25">
      <c r="A24" s="13" t="s">
        <v>27</v>
      </c>
      <c r="B24" s="65">
        <f t="shared" ref="B24:C26" si="0">SUM(B25)</f>
        <v>1939291.56</v>
      </c>
      <c r="C24" s="65">
        <f t="shared" si="0"/>
        <v>2433922.56</v>
      </c>
    </row>
    <row r="25" spans="1:3" ht="15.75" customHeight="1" x14ac:dyDescent="0.25">
      <c r="A25" s="13" t="s">
        <v>103</v>
      </c>
      <c r="B25" s="65">
        <f t="shared" si="0"/>
        <v>1939291.56</v>
      </c>
      <c r="C25" s="65">
        <f t="shared" si="0"/>
        <v>2433922.56</v>
      </c>
    </row>
    <row r="26" spans="1:3" ht="25.5" x14ac:dyDescent="0.25">
      <c r="A26" s="20" t="s">
        <v>143</v>
      </c>
      <c r="B26" s="65">
        <f t="shared" si="0"/>
        <v>1939291.56</v>
      </c>
      <c r="C26" s="65">
        <f t="shared" si="0"/>
        <v>2433922.56</v>
      </c>
    </row>
    <row r="27" spans="1:3" x14ac:dyDescent="0.25">
      <c r="A27" s="18" t="s">
        <v>144</v>
      </c>
      <c r="B27" s="65">
        <v>1939291.56</v>
      </c>
      <c r="C27" s="65">
        <v>2433922.56</v>
      </c>
    </row>
  </sheetData>
  <mergeCells count="4">
    <mergeCell ref="A15:C15"/>
    <mergeCell ref="A17:C17"/>
    <mergeCell ref="A19:C19"/>
    <mergeCell ref="A21:C2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29"/>
  <sheetViews>
    <sheetView workbookViewId="0">
      <selection activeCell="B10" sqref="B1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6" width="25.28515625" customWidth="1"/>
  </cols>
  <sheetData>
    <row r="5" spans="1:6" ht="17.25" customHeight="1" x14ac:dyDescent="0.25">
      <c r="A5" t="s">
        <v>150</v>
      </c>
    </row>
    <row r="6" spans="1:6" ht="17.25" customHeight="1" x14ac:dyDescent="0.25">
      <c r="A6" t="s">
        <v>151</v>
      </c>
    </row>
    <row r="7" spans="1:6" ht="17.25" customHeight="1" x14ac:dyDescent="0.25">
      <c r="A7" t="s">
        <v>152</v>
      </c>
    </row>
    <row r="8" spans="1:6" ht="17.25" customHeight="1" x14ac:dyDescent="0.25">
      <c r="A8" t="s">
        <v>153</v>
      </c>
    </row>
    <row r="9" spans="1:6" ht="17.25" customHeight="1" x14ac:dyDescent="0.25"/>
    <row r="10" spans="1:6" x14ac:dyDescent="0.25">
      <c r="A10" t="s">
        <v>154</v>
      </c>
      <c r="B10" t="s">
        <v>164</v>
      </c>
    </row>
    <row r="11" spans="1:6" x14ac:dyDescent="0.25">
      <c r="A11" t="s">
        <v>166</v>
      </c>
    </row>
    <row r="13" spans="1:6" x14ac:dyDescent="0.25">
      <c r="A13" t="s">
        <v>162</v>
      </c>
    </row>
    <row r="16" spans="1:6" ht="42" customHeight="1" x14ac:dyDescent="0.25">
      <c r="A16" s="89" t="s">
        <v>156</v>
      </c>
      <c r="B16" s="89"/>
      <c r="C16" s="89"/>
      <c r="D16" s="89"/>
      <c r="E16" s="89"/>
      <c r="F16" s="89"/>
    </row>
    <row r="17" spans="1:6" ht="18" customHeight="1" x14ac:dyDescent="0.25">
      <c r="A17" s="5"/>
      <c r="B17" s="5"/>
      <c r="C17" s="5"/>
      <c r="D17" s="5"/>
      <c r="E17" s="5"/>
      <c r="F17" s="5"/>
    </row>
    <row r="18" spans="1:6" ht="15.75" x14ac:dyDescent="0.25">
      <c r="A18" s="89" t="s">
        <v>32</v>
      </c>
      <c r="B18" s="89"/>
      <c r="C18" s="89"/>
      <c r="D18" s="89"/>
      <c r="E18" s="89"/>
      <c r="F18" s="91"/>
    </row>
    <row r="19" spans="1:6" ht="18" x14ac:dyDescent="0.25">
      <c r="A19" s="5"/>
      <c r="B19" s="5"/>
      <c r="C19" s="5"/>
      <c r="D19" s="5"/>
      <c r="E19" s="5"/>
      <c r="F19" s="6"/>
    </row>
    <row r="20" spans="1:6" ht="18" customHeight="1" x14ac:dyDescent="0.25">
      <c r="A20" s="89" t="s">
        <v>28</v>
      </c>
      <c r="B20" s="90"/>
      <c r="C20" s="90"/>
      <c r="D20" s="90"/>
      <c r="E20" s="90"/>
      <c r="F20" s="90"/>
    </row>
    <row r="21" spans="1:6" ht="18" x14ac:dyDescent="0.25">
      <c r="A21" s="5"/>
      <c r="B21" s="5"/>
      <c r="C21" s="5"/>
      <c r="D21" s="5"/>
      <c r="E21" s="5"/>
      <c r="F21" s="6"/>
    </row>
    <row r="22" spans="1:6" x14ac:dyDescent="0.25">
      <c r="A22" s="25" t="s">
        <v>15</v>
      </c>
      <c r="B22" s="24" t="s">
        <v>16</v>
      </c>
      <c r="C22" s="24" t="s">
        <v>17</v>
      </c>
      <c r="D22" s="24" t="s">
        <v>52</v>
      </c>
      <c r="E22" s="25" t="s">
        <v>45</v>
      </c>
      <c r="F22" s="25" t="s">
        <v>145</v>
      </c>
    </row>
    <row r="23" spans="1:6" ht="25.5" x14ac:dyDescent="0.25">
      <c r="A23" s="13">
        <v>8</v>
      </c>
      <c r="B23" s="13"/>
      <c r="C23" s="13"/>
      <c r="D23" s="13" t="s">
        <v>29</v>
      </c>
      <c r="E23" s="10">
        <f t="shared" ref="E23:F23" si="0">SUM(E24)</f>
        <v>0</v>
      </c>
      <c r="F23" s="10">
        <f t="shared" si="0"/>
        <v>0</v>
      </c>
    </row>
    <row r="24" spans="1:6" x14ac:dyDescent="0.25">
      <c r="A24" s="13"/>
      <c r="B24" s="17">
        <v>84</v>
      </c>
      <c r="C24" s="17"/>
      <c r="D24" s="17" t="s">
        <v>36</v>
      </c>
      <c r="E24" s="11">
        <v>0</v>
      </c>
      <c r="F24" s="11"/>
    </row>
    <row r="25" spans="1:6" ht="25.5" x14ac:dyDescent="0.25">
      <c r="A25" s="14"/>
      <c r="B25" s="14"/>
      <c r="C25" s="15">
        <v>81</v>
      </c>
      <c r="D25" s="19" t="s">
        <v>37</v>
      </c>
      <c r="E25" s="11"/>
      <c r="F25" s="11"/>
    </row>
    <row r="26" spans="1:6" ht="25.5" x14ac:dyDescent="0.25">
      <c r="A26" s="16">
        <v>5</v>
      </c>
      <c r="B26" s="16"/>
      <c r="C26" s="16"/>
      <c r="D26" s="27" t="s">
        <v>30</v>
      </c>
      <c r="E26" s="11">
        <f t="shared" ref="E26:F26" si="1">SUM(E27)</f>
        <v>0</v>
      </c>
      <c r="F26" s="11">
        <f t="shared" si="1"/>
        <v>0</v>
      </c>
    </row>
    <row r="27" spans="1:6" ht="25.5" x14ac:dyDescent="0.25">
      <c r="A27" s="17"/>
      <c r="B27" s="17">
        <v>54</v>
      </c>
      <c r="C27" s="17"/>
      <c r="D27" s="28" t="s">
        <v>38</v>
      </c>
      <c r="E27" s="11">
        <v>0</v>
      </c>
      <c r="F27" s="12">
        <v>0</v>
      </c>
    </row>
    <row r="28" spans="1:6" x14ac:dyDescent="0.25">
      <c r="A28" s="17"/>
      <c r="B28" s="17"/>
      <c r="C28" s="15">
        <v>11</v>
      </c>
      <c r="D28" s="15" t="s">
        <v>19</v>
      </c>
      <c r="E28" s="11"/>
      <c r="F28" s="12"/>
    </row>
    <row r="29" spans="1:6" x14ac:dyDescent="0.25">
      <c r="A29" s="17"/>
      <c r="B29" s="17"/>
      <c r="C29" s="15">
        <v>31</v>
      </c>
      <c r="D29" s="15" t="s">
        <v>39</v>
      </c>
      <c r="E29" s="11"/>
      <c r="F29" s="12"/>
    </row>
  </sheetData>
  <mergeCells count="3">
    <mergeCell ref="A16:F16"/>
    <mergeCell ref="A18:F18"/>
    <mergeCell ref="A20:F20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34"/>
  <sheetViews>
    <sheetView workbookViewId="0">
      <selection activeCell="B11" sqref="B11"/>
    </sheetView>
  </sheetViews>
  <sheetFormatPr defaultRowHeight="15" x14ac:dyDescent="0.25"/>
  <cols>
    <col min="1" max="1" width="7.42578125" customWidth="1"/>
    <col min="2" max="2" width="8.42578125" bestFit="1" customWidth="1"/>
    <col min="3" max="3" width="8.7109375" customWidth="1"/>
    <col min="4" max="4" width="34.140625" customWidth="1"/>
    <col min="5" max="5" width="18.85546875" style="74" customWidth="1"/>
    <col min="6" max="6" width="21.42578125" customWidth="1"/>
  </cols>
  <sheetData>
    <row r="6" spans="1:2" x14ac:dyDescent="0.25">
      <c r="A6" t="s">
        <v>150</v>
      </c>
    </row>
    <row r="7" spans="1:2" x14ac:dyDescent="0.25">
      <c r="A7" t="s">
        <v>151</v>
      </c>
    </row>
    <row r="8" spans="1:2" x14ac:dyDescent="0.25">
      <c r="A8" t="s">
        <v>152</v>
      </c>
    </row>
    <row r="9" spans="1:2" x14ac:dyDescent="0.25">
      <c r="A9" t="s">
        <v>153</v>
      </c>
    </row>
    <row r="11" spans="1:2" x14ac:dyDescent="0.25">
      <c r="A11" t="s">
        <v>154</v>
      </c>
      <c r="B11" t="s">
        <v>164</v>
      </c>
    </row>
    <row r="12" spans="1:2" x14ac:dyDescent="0.25">
      <c r="A12" t="s">
        <v>166</v>
      </c>
    </row>
    <row r="14" spans="1:2" x14ac:dyDescent="0.25">
      <c r="A14" t="s">
        <v>162</v>
      </c>
    </row>
    <row r="17" spans="1:6" ht="42" customHeight="1" x14ac:dyDescent="0.25">
      <c r="A17" s="89" t="s">
        <v>157</v>
      </c>
      <c r="B17" s="89"/>
      <c r="C17" s="89"/>
      <c r="D17" s="89"/>
      <c r="E17" s="89"/>
      <c r="F17" s="89"/>
    </row>
    <row r="18" spans="1:6" ht="18" x14ac:dyDescent="0.25">
      <c r="A18" s="5"/>
      <c r="B18" s="5"/>
      <c r="C18" s="5"/>
      <c r="D18" s="5"/>
      <c r="E18" s="70"/>
      <c r="F18" s="6"/>
    </row>
    <row r="19" spans="1:6" ht="18" customHeight="1" x14ac:dyDescent="0.25">
      <c r="A19" s="89" t="s">
        <v>31</v>
      </c>
      <c r="B19" s="90"/>
      <c r="C19" s="90"/>
      <c r="D19" s="90"/>
      <c r="E19" s="90"/>
      <c r="F19" s="90"/>
    </row>
    <row r="20" spans="1:6" ht="18" x14ac:dyDescent="0.25">
      <c r="A20" s="5"/>
      <c r="B20" s="5"/>
      <c r="C20" s="5"/>
      <c r="D20" s="5"/>
      <c r="E20" s="70"/>
      <c r="F20" s="6"/>
    </row>
    <row r="21" spans="1:6" x14ac:dyDescent="0.25">
      <c r="A21" s="118" t="s">
        <v>33</v>
      </c>
      <c r="B21" s="119"/>
      <c r="C21" s="120"/>
      <c r="D21" s="24" t="s">
        <v>34</v>
      </c>
      <c r="E21" s="71" t="s">
        <v>45</v>
      </c>
      <c r="F21" s="25" t="s">
        <v>145</v>
      </c>
    </row>
    <row r="22" spans="1:6" ht="25.5" x14ac:dyDescent="0.25">
      <c r="A22" s="113" t="s">
        <v>53</v>
      </c>
      <c r="B22" s="114"/>
      <c r="C22" s="115"/>
      <c r="D22" s="40" t="s">
        <v>54</v>
      </c>
      <c r="E22" s="72">
        <f t="shared" ref="E22:F22" si="0">SUM(E23+E28+E52+E57+E92+E104+E110)</f>
        <v>1939291.56</v>
      </c>
      <c r="F22" s="65">
        <f t="shared" si="0"/>
        <v>2433922.56</v>
      </c>
    </row>
    <row r="23" spans="1:6" ht="31.5" customHeight="1" x14ac:dyDescent="0.25">
      <c r="A23" s="110" t="s">
        <v>57</v>
      </c>
      <c r="B23" s="116"/>
      <c r="C23" s="117"/>
      <c r="D23" s="40" t="s">
        <v>58</v>
      </c>
      <c r="E23" s="72">
        <f t="shared" ref="E23:F23" si="1">SUM(E25)</f>
        <v>1930</v>
      </c>
      <c r="F23" s="65">
        <f t="shared" si="1"/>
        <v>1930</v>
      </c>
    </row>
    <row r="24" spans="1:6" x14ac:dyDescent="0.25">
      <c r="A24" s="121" t="s">
        <v>55</v>
      </c>
      <c r="B24" s="122"/>
      <c r="C24" s="123"/>
      <c r="D24" s="41" t="s">
        <v>56</v>
      </c>
      <c r="E24" s="72"/>
      <c r="F24" s="65"/>
    </row>
    <row r="25" spans="1:6" x14ac:dyDescent="0.25">
      <c r="A25" s="124">
        <v>3</v>
      </c>
      <c r="B25" s="125"/>
      <c r="C25" s="126"/>
      <c r="D25" s="30" t="s">
        <v>22</v>
      </c>
      <c r="E25" s="72">
        <f t="shared" ref="E25:F25" si="2">SUM(E26:E27)</f>
        <v>1930</v>
      </c>
      <c r="F25" s="65">
        <f t="shared" si="2"/>
        <v>1930</v>
      </c>
    </row>
    <row r="26" spans="1:6" x14ac:dyDescent="0.25">
      <c r="A26" s="124">
        <v>31</v>
      </c>
      <c r="B26" s="125"/>
      <c r="C26" s="126"/>
      <c r="D26" s="30" t="s">
        <v>23</v>
      </c>
      <c r="E26" s="72"/>
      <c r="F26" s="65"/>
    </row>
    <row r="27" spans="1:6" x14ac:dyDescent="0.25">
      <c r="A27" s="124">
        <v>32</v>
      </c>
      <c r="B27" s="125"/>
      <c r="C27" s="126"/>
      <c r="D27" s="30" t="s">
        <v>35</v>
      </c>
      <c r="E27" s="72">
        <v>1930</v>
      </c>
      <c r="F27" s="65">
        <v>1930</v>
      </c>
    </row>
    <row r="28" spans="1:6" ht="33.75" customHeight="1" x14ac:dyDescent="0.25">
      <c r="A28" s="110" t="s">
        <v>60</v>
      </c>
      <c r="B28" s="111"/>
      <c r="C28" s="112"/>
      <c r="D28" s="44" t="s">
        <v>59</v>
      </c>
      <c r="E28" s="72">
        <f>SUM(E29+E33+E38+E42+E48)</f>
        <v>198263</v>
      </c>
      <c r="F28" s="65">
        <f>SUM(F29+F33+F38+F42+F48)</f>
        <v>169463</v>
      </c>
    </row>
    <row r="29" spans="1:6" x14ac:dyDescent="0.25">
      <c r="A29" s="121" t="s">
        <v>55</v>
      </c>
      <c r="B29" s="122"/>
      <c r="C29" s="123"/>
      <c r="D29" s="42" t="s">
        <v>56</v>
      </c>
      <c r="E29" s="72">
        <f t="shared" ref="E29:F29" si="3">SUM(E31:E32)</f>
        <v>0</v>
      </c>
      <c r="F29" s="65">
        <f t="shared" si="3"/>
        <v>0</v>
      </c>
    </row>
    <row r="30" spans="1:6" x14ac:dyDescent="0.25">
      <c r="A30" s="127">
        <v>3</v>
      </c>
      <c r="B30" s="128"/>
      <c r="C30" s="129"/>
      <c r="D30" s="42" t="s">
        <v>22</v>
      </c>
      <c r="E30" s="72">
        <f t="shared" ref="E30:F30" si="4">SUM(E31:E32)</f>
        <v>0</v>
      </c>
      <c r="F30" s="65">
        <f t="shared" si="4"/>
        <v>0</v>
      </c>
    </row>
    <row r="31" spans="1:6" x14ac:dyDescent="0.25">
      <c r="A31" s="127">
        <v>31</v>
      </c>
      <c r="B31" s="128"/>
      <c r="C31" s="129"/>
      <c r="D31" s="42" t="s">
        <v>23</v>
      </c>
      <c r="E31" s="72">
        <v>0</v>
      </c>
      <c r="F31" s="65">
        <v>0</v>
      </c>
    </row>
    <row r="32" spans="1:6" x14ac:dyDescent="0.25">
      <c r="A32" s="127">
        <v>32</v>
      </c>
      <c r="B32" s="128"/>
      <c r="C32" s="129"/>
      <c r="D32" s="42" t="s">
        <v>35</v>
      </c>
      <c r="E32" s="72"/>
      <c r="F32" s="65"/>
    </row>
    <row r="33" spans="1:6" ht="25.5" x14ac:dyDescent="0.25">
      <c r="A33" s="121" t="s">
        <v>90</v>
      </c>
      <c r="B33" s="122"/>
      <c r="C33" s="123"/>
      <c r="D33" s="42" t="s">
        <v>61</v>
      </c>
      <c r="E33" s="72">
        <f t="shared" ref="E33:F33" si="5">SUM(E34+E36)</f>
        <v>26900</v>
      </c>
      <c r="F33" s="65">
        <f t="shared" si="5"/>
        <v>26900</v>
      </c>
    </row>
    <row r="34" spans="1:6" x14ac:dyDescent="0.25">
      <c r="A34" s="127">
        <v>3</v>
      </c>
      <c r="B34" s="128"/>
      <c r="C34" s="129"/>
      <c r="D34" s="42" t="s">
        <v>22</v>
      </c>
      <c r="E34" s="72">
        <f t="shared" ref="E34:F34" si="6">SUM(E35)</f>
        <v>19000</v>
      </c>
      <c r="F34" s="65">
        <f t="shared" si="6"/>
        <v>19000</v>
      </c>
    </row>
    <row r="35" spans="1:6" x14ac:dyDescent="0.25">
      <c r="A35" s="127">
        <v>32</v>
      </c>
      <c r="B35" s="128"/>
      <c r="C35" s="129"/>
      <c r="D35" s="42" t="s">
        <v>35</v>
      </c>
      <c r="E35" s="72">
        <v>19000</v>
      </c>
      <c r="F35" s="65">
        <v>19000</v>
      </c>
    </row>
    <row r="36" spans="1:6" ht="25.5" x14ac:dyDescent="0.25">
      <c r="A36" s="127">
        <v>4</v>
      </c>
      <c r="B36" s="128"/>
      <c r="C36" s="129"/>
      <c r="D36" s="42" t="s">
        <v>24</v>
      </c>
      <c r="E36" s="72">
        <f t="shared" ref="E36:F36" si="7">SUM(E37)</f>
        <v>7900</v>
      </c>
      <c r="F36" s="65">
        <f t="shared" si="7"/>
        <v>7900</v>
      </c>
    </row>
    <row r="37" spans="1:6" ht="25.5" x14ac:dyDescent="0.25">
      <c r="A37" s="127">
        <v>42</v>
      </c>
      <c r="B37" s="128"/>
      <c r="C37" s="129"/>
      <c r="D37" s="42" t="s">
        <v>49</v>
      </c>
      <c r="E37" s="72">
        <v>7900</v>
      </c>
      <c r="F37" s="65">
        <v>7900</v>
      </c>
    </row>
    <row r="38" spans="1:6" ht="25.5" x14ac:dyDescent="0.25">
      <c r="A38" s="121" t="s">
        <v>62</v>
      </c>
      <c r="B38" s="122"/>
      <c r="C38" s="123"/>
      <c r="D38" s="43" t="s">
        <v>63</v>
      </c>
      <c r="E38" s="72">
        <f t="shared" ref="E38:F38" si="8">SUM(E39+E45)</f>
        <v>22563</v>
      </c>
      <c r="F38" s="65">
        <f t="shared" si="8"/>
        <v>22563</v>
      </c>
    </row>
    <row r="39" spans="1:6" ht="25.5" x14ac:dyDescent="0.25">
      <c r="A39" s="121" t="s">
        <v>147</v>
      </c>
      <c r="B39" s="122"/>
      <c r="C39" s="123"/>
      <c r="D39" s="43" t="s">
        <v>91</v>
      </c>
      <c r="E39" s="72">
        <f t="shared" ref="E39:F40" si="9">SUM(E40)</f>
        <v>9291</v>
      </c>
      <c r="F39" s="65">
        <f t="shared" si="9"/>
        <v>9291</v>
      </c>
    </row>
    <row r="40" spans="1:6" x14ac:dyDescent="0.25">
      <c r="A40" s="130">
        <v>3</v>
      </c>
      <c r="B40" s="131"/>
      <c r="C40" s="132"/>
      <c r="D40" s="43" t="s">
        <v>22</v>
      </c>
      <c r="E40" s="72">
        <f t="shared" si="9"/>
        <v>9291</v>
      </c>
      <c r="F40" s="65">
        <f t="shared" si="9"/>
        <v>9291</v>
      </c>
    </row>
    <row r="41" spans="1:6" x14ac:dyDescent="0.25">
      <c r="A41" s="130">
        <v>32</v>
      </c>
      <c r="B41" s="131"/>
      <c r="C41" s="132"/>
      <c r="D41" s="43" t="s">
        <v>35</v>
      </c>
      <c r="E41" s="72">
        <v>9291</v>
      </c>
      <c r="F41" s="65">
        <v>9291</v>
      </c>
    </row>
    <row r="42" spans="1:6" x14ac:dyDescent="0.25">
      <c r="A42" s="121" t="s">
        <v>148</v>
      </c>
      <c r="B42" s="122"/>
      <c r="C42" s="123"/>
      <c r="D42" s="43" t="s">
        <v>149</v>
      </c>
      <c r="E42" s="72">
        <f>SUM(E43)</f>
        <v>120000</v>
      </c>
      <c r="F42" s="65">
        <f>SUM(F43)</f>
        <v>120000</v>
      </c>
    </row>
    <row r="43" spans="1:6" x14ac:dyDescent="0.25">
      <c r="A43" s="81"/>
      <c r="B43" s="82"/>
      <c r="C43" s="83">
        <v>3</v>
      </c>
      <c r="D43" s="43" t="s">
        <v>22</v>
      </c>
      <c r="E43" s="72">
        <f>SUM(E44)</f>
        <v>120000</v>
      </c>
      <c r="F43" s="65">
        <f>SUM(F44)</f>
        <v>120000</v>
      </c>
    </row>
    <row r="44" spans="1:6" x14ac:dyDescent="0.25">
      <c r="A44" s="81"/>
      <c r="B44" s="82"/>
      <c r="C44" s="83">
        <v>32</v>
      </c>
      <c r="D44" s="43" t="s">
        <v>35</v>
      </c>
      <c r="E44" s="72">
        <v>120000</v>
      </c>
      <c r="F44" s="65">
        <v>120000</v>
      </c>
    </row>
    <row r="45" spans="1:6" ht="22.5" x14ac:dyDescent="0.25">
      <c r="A45" s="121" t="s">
        <v>146</v>
      </c>
      <c r="B45" s="122"/>
      <c r="C45" s="123"/>
      <c r="D45" s="58" t="s">
        <v>92</v>
      </c>
      <c r="E45" s="72">
        <f t="shared" ref="E45:F46" si="10">SUM(E46)</f>
        <v>13272</v>
      </c>
      <c r="F45" s="65">
        <f t="shared" si="10"/>
        <v>13272</v>
      </c>
    </row>
    <row r="46" spans="1:6" x14ac:dyDescent="0.25">
      <c r="A46" s="127">
        <v>3</v>
      </c>
      <c r="B46" s="128"/>
      <c r="C46" s="129"/>
      <c r="D46" s="43" t="s">
        <v>22</v>
      </c>
      <c r="E46" s="72">
        <f t="shared" si="10"/>
        <v>13272</v>
      </c>
      <c r="F46" s="65">
        <f t="shared" si="10"/>
        <v>13272</v>
      </c>
    </row>
    <row r="47" spans="1:6" x14ac:dyDescent="0.25">
      <c r="A47" s="127">
        <v>32</v>
      </c>
      <c r="B47" s="128"/>
      <c r="C47" s="129"/>
      <c r="D47" s="43" t="s">
        <v>35</v>
      </c>
      <c r="E47" s="72">
        <v>13272</v>
      </c>
      <c r="F47" s="65">
        <v>13272</v>
      </c>
    </row>
    <row r="48" spans="1:6" ht="25.5" x14ac:dyDescent="0.25">
      <c r="A48" s="121" t="s">
        <v>93</v>
      </c>
      <c r="B48" s="122"/>
      <c r="C48" s="123"/>
      <c r="D48" s="43" t="s">
        <v>64</v>
      </c>
      <c r="E48" s="72">
        <f t="shared" ref="E48:F48" si="11">SUM(E49)</f>
        <v>28800</v>
      </c>
      <c r="F48" s="65">
        <f t="shared" si="11"/>
        <v>0</v>
      </c>
    </row>
    <row r="49" spans="1:6" x14ac:dyDescent="0.25">
      <c r="A49" s="127">
        <v>3</v>
      </c>
      <c r="B49" s="128"/>
      <c r="C49" s="129"/>
      <c r="D49" s="43" t="s">
        <v>22</v>
      </c>
      <c r="E49" s="72">
        <f t="shared" ref="E49:F49" si="12">SUM(E50:E51)</f>
        <v>28800</v>
      </c>
      <c r="F49" s="65">
        <f t="shared" si="12"/>
        <v>0</v>
      </c>
    </row>
    <row r="50" spans="1:6" x14ac:dyDescent="0.25">
      <c r="A50" s="127">
        <v>31</v>
      </c>
      <c r="B50" s="128"/>
      <c r="C50" s="129"/>
      <c r="D50" s="43" t="s">
        <v>23</v>
      </c>
      <c r="E50" s="72" t="s">
        <v>158</v>
      </c>
      <c r="F50" s="65">
        <v>0</v>
      </c>
    </row>
    <row r="51" spans="1:6" x14ac:dyDescent="0.25">
      <c r="A51" s="127">
        <v>32</v>
      </c>
      <c r="B51" s="128"/>
      <c r="C51" s="129"/>
      <c r="D51" s="43" t="s">
        <v>35</v>
      </c>
      <c r="E51" s="72">
        <v>28800</v>
      </c>
      <c r="F51" s="65">
        <v>0</v>
      </c>
    </row>
    <row r="52" spans="1:6" ht="31.5" customHeight="1" x14ac:dyDescent="0.25">
      <c r="A52" s="110" t="s">
        <v>65</v>
      </c>
      <c r="B52" s="116"/>
      <c r="C52" s="117"/>
      <c r="D52" s="44" t="s">
        <v>66</v>
      </c>
      <c r="E52" s="72">
        <f t="shared" ref="E52:F52" si="13">SUM(E54)</f>
        <v>69679</v>
      </c>
      <c r="F52" s="65">
        <f t="shared" si="13"/>
        <v>69679</v>
      </c>
    </row>
    <row r="53" spans="1:6" ht="31.5" customHeight="1" x14ac:dyDescent="0.25">
      <c r="A53" s="146" t="s">
        <v>69</v>
      </c>
      <c r="B53" s="147"/>
      <c r="C53" s="148"/>
      <c r="D53" s="43" t="s">
        <v>63</v>
      </c>
      <c r="E53" s="72">
        <f t="shared" ref="E53:F55" si="14">SUM(E54)</f>
        <v>69679</v>
      </c>
      <c r="F53" s="65">
        <f t="shared" si="14"/>
        <v>69679</v>
      </c>
    </row>
    <row r="54" spans="1:6" ht="27.75" customHeight="1" x14ac:dyDescent="0.25">
      <c r="A54" s="140" t="s">
        <v>94</v>
      </c>
      <c r="B54" s="141"/>
      <c r="C54" s="142"/>
      <c r="D54" s="43" t="s">
        <v>95</v>
      </c>
      <c r="E54" s="72">
        <f t="shared" si="14"/>
        <v>69679</v>
      </c>
      <c r="F54" s="65">
        <f t="shared" si="14"/>
        <v>69679</v>
      </c>
    </row>
    <row r="55" spans="1:6" ht="15" customHeight="1" x14ac:dyDescent="0.25">
      <c r="A55" s="130">
        <v>3</v>
      </c>
      <c r="B55" s="131"/>
      <c r="C55" s="132"/>
      <c r="D55" s="43" t="s">
        <v>22</v>
      </c>
      <c r="E55" s="72">
        <f t="shared" si="14"/>
        <v>69679</v>
      </c>
      <c r="F55" s="65">
        <f t="shared" si="14"/>
        <v>69679</v>
      </c>
    </row>
    <row r="56" spans="1:6" x14ac:dyDescent="0.25">
      <c r="A56" s="127">
        <v>32</v>
      </c>
      <c r="B56" s="128"/>
      <c r="C56" s="129"/>
      <c r="D56" s="43" t="s">
        <v>35</v>
      </c>
      <c r="E56" s="72">
        <v>69679</v>
      </c>
      <c r="F56" s="65">
        <v>69679</v>
      </c>
    </row>
    <row r="57" spans="1:6" ht="31.5" customHeight="1" x14ac:dyDescent="0.25">
      <c r="A57" s="143" t="s">
        <v>67</v>
      </c>
      <c r="B57" s="144"/>
      <c r="C57" s="145"/>
      <c r="D57" s="44" t="s">
        <v>68</v>
      </c>
      <c r="E57" s="72">
        <f t="shared" ref="E57:F57" si="15">SUM(E58+E61+E65+E70+E73+E80+E86+E89)</f>
        <v>1485250.5600000001</v>
      </c>
      <c r="F57" s="65">
        <f t="shared" si="15"/>
        <v>1885650.56</v>
      </c>
    </row>
    <row r="58" spans="1:6" ht="15" customHeight="1" x14ac:dyDescent="0.25">
      <c r="A58" s="121" t="s">
        <v>55</v>
      </c>
      <c r="B58" s="122"/>
      <c r="C58" s="123"/>
      <c r="D58" s="43" t="s">
        <v>56</v>
      </c>
      <c r="E58" s="72">
        <f t="shared" ref="E58:F59" si="16">SUM(E59)</f>
        <v>1327.23</v>
      </c>
      <c r="F58" s="65">
        <f t="shared" si="16"/>
        <v>1327.23</v>
      </c>
    </row>
    <row r="59" spans="1:6" x14ac:dyDescent="0.25">
      <c r="A59" s="127">
        <v>3</v>
      </c>
      <c r="B59" s="128"/>
      <c r="C59" s="129"/>
      <c r="D59" s="43" t="s">
        <v>22</v>
      </c>
      <c r="E59" s="72">
        <f t="shared" si="16"/>
        <v>1327.23</v>
      </c>
      <c r="F59" s="65">
        <f t="shared" si="16"/>
        <v>1327.23</v>
      </c>
    </row>
    <row r="60" spans="1:6" x14ac:dyDescent="0.25">
      <c r="A60" s="137">
        <v>32</v>
      </c>
      <c r="B60" s="138"/>
      <c r="C60" s="139"/>
      <c r="D60" s="43" t="s">
        <v>35</v>
      </c>
      <c r="E60" s="72">
        <v>1327.23</v>
      </c>
      <c r="F60" s="65">
        <v>1327.23</v>
      </c>
    </row>
    <row r="61" spans="1:6" ht="26.25" x14ac:dyDescent="0.25">
      <c r="A61" s="133" t="s">
        <v>70</v>
      </c>
      <c r="B61" s="134"/>
      <c r="C61" s="135"/>
      <c r="D61" s="45" t="s">
        <v>73</v>
      </c>
      <c r="E61" s="73">
        <f t="shared" ref="E61:F61" si="17">SUM(E62)</f>
        <v>180500</v>
      </c>
      <c r="F61" s="68">
        <f t="shared" si="17"/>
        <v>180500</v>
      </c>
    </row>
    <row r="62" spans="1:6" x14ac:dyDescent="0.25">
      <c r="A62" s="136">
        <v>3</v>
      </c>
      <c r="B62" s="136"/>
      <c r="C62" s="136"/>
      <c r="D62" s="46" t="s">
        <v>22</v>
      </c>
      <c r="E62" s="73">
        <f t="shared" ref="E62:F62" si="18">SUM(E63:E64)</f>
        <v>180500</v>
      </c>
      <c r="F62" s="68">
        <f t="shared" si="18"/>
        <v>180500</v>
      </c>
    </row>
    <row r="63" spans="1:6" x14ac:dyDescent="0.25">
      <c r="A63" s="136">
        <v>32</v>
      </c>
      <c r="B63" s="136"/>
      <c r="C63" s="136"/>
      <c r="D63" s="46" t="s">
        <v>35</v>
      </c>
      <c r="E63" s="73">
        <v>179200</v>
      </c>
      <c r="F63" s="68">
        <v>179200</v>
      </c>
    </row>
    <row r="64" spans="1:6" x14ac:dyDescent="0.25">
      <c r="A64" s="136">
        <v>34</v>
      </c>
      <c r="B64" s="136"/>
      <c r="C64" s="136"/>
      <c r="D64" s="46" t="s">
        <v>72</v>
      </c>
      <c r="E64" s="73">
        <v>1300</v>
      </c>
      <c r="F64" s="68">
        <v>1300</v>
      </c>
    </row>
    <row r="65" spans="1:6" x14ac:dyDescent="0.25">
      <c r="A65" s="133" t="s">
        <v>102</v>
      </c>
      <c r="B65" s="134"/>
      <c r="C65" s="135"/>
      <c r="D65" s="47" t="s">
        <v>74</v>
      </c>
      <c r="E65" s="73">
        <f t="shared" ref="E65:F65" si="19">SUM(E66+E68)</f>
        <v>15015</v>
      </c>
      <c r="F65" s="68">
        <f t="shared" si="19"/>
        <v>15015</v>
      </c>
    </row>
    <row r="66" spans="1:6" x14ac:dyDescent="0.25">
      <c r="A66" s="136">
        <v>3</v>
      </c>
      <c r="B66" s="136"/>
      <c r="C66" s="136"/>
      <c r="D66" s="47" t="s">
        <v>22</v>
      </c>
      <c r="E66" s="73">
        <f t="shared" ref="E66:F66" si="20">SUM(E67)</f>
        <v>2600</v>
      </c>
      <c r="F66" s="68">
        <f t="shared" si="20"/>
        <v>2600</v>
      </c>
    </row>
    <row r="67" spans="1:6" x14ac:dyDescent="0.25">
      <c r="A67" s="136">
        <v>32</v>
      </c>
      <c r="B67" s="136"/>
      <c r="C67" s="136"/>
      <c r="D67" s="47" t="s">
        <v>35</v>
      </c>
      <c r="E67" s="73">
        <v>2600</v>
      </c>
      <c r="F67" s="68">
        <v>2600</v>
      </c>
    </row>
    <row r="68" spans="1:6" x14ac:dyDescent="0.25">
      <c r="A68" s="136">
        <v>4</v>
      </c>
      <c r="B68" s="136"/>
      <c r="C68" s="136"/>
      <c r="D68" s="47" t="s">
        <v>24</v>
      </c>
      <c r="E68" s="73">
        <f t="shared" ref="E68:F68" si="21">SUM(E69)</f>
        <v>12415</v>
      </c>
      <c r="F68" s="68">
        <f t="shared" si="21"/>
        <v>12415</v>
      </c>
    </row>
    <row r="69" spans="1:6" x14ac:dyDescent="0.25">
      <c r="A69" s="136">
        <v>42</v>
      </c>
      <c r="B69" s="136"/>
      <c r="C69" s="136"/>
      <c r="D69" s="47" t="s">
        <v>75</v>
      </c>
      <c r="E69" s="73">
        <v>12415</v>
      </c>
      <c r="F69" s="68">
        <v>12415</v>
      </c>
    </row>
    <row r="70" spans="1:6" x14ac:dyDescent="0.25">
      <c r="A70" s="133" t="s">
        <v>90</v>
      </c>
      <c r="B70" s="134"/>
      <c r="C70" s="135"/>
      <c r="D70" s="47" t="s">
        <v>76</v>
      </c>
      <c r="E70" s="73">
        <f t="shared" ref="E70:F71" si="22">SUM(E71)</f>
        <v>16000</v>
      </c>
      <c r="F70" s="68">
        <f t="shared" si="22"/>
        <v>16000</v>
      </c>
    </row>
    <row r="71" spans="1:6" x14ac:dyDescent="0.25">
      <c r="A71" s="136">
        <v>3</v>
      </c>
      <c r="B71" s="136"/>
      <c r="C71" s="136"/>
      <c r="D71" s="47" t="s">
        <v>22</v>
      </c>
      <c r="E71" s="73">
        <f t="shared" si="22"/>
        <v>16000</v>
      </c>
      <c r="F71" s="68">
        <f t="shared" si="22"/>
        <v>16000</v>
      </c>
    </row>
    <row r="72" spans="1:6" x14ac:dyDescent="0.25">
      <c r="A72" s="149">
        <v>32</v>
      </c>
      <c r="B72" s="150"/>
      <c r="C72" s="151"/>
      <c r="D72" s="47" t="s">
        <v>35</v>
      </c>
      <c r="E72" s="73">
        <v>16000</v>
      </c>
      <c r="F72" s="68">
        <v>16000</v>
      </c>
    </row>
    <row r="73" spans="1:6" x14ac:dyDescent="0.25">
      <c r="A73" s="133" t="s">
        <v>96</v>
      </c>
      <c r="B73" s="134"/>
      <c r="C73" s="135"/>
      <c r="D73" s="47" t="s">
        <v>63</v>
      </c>
      <c r="E73" s="73">
        <f t="shared" ref="E73:F73" si="23">SUM(E74+E78)</f>
        <v>1190884</v>
      </c>
      <c r="F73" s="68">
        <f t="shared" si="23"/>
        <v>1550884</v>
      </c>
    </row>
    <row r="74" spans="1:6" x14ac:dyDescent="0.25">
      <c r="A74" s="136">
        <v>3</v>
      </c>
      <c r="B74" s="136"/>
      <c r="C74" s="136"/>
      <c r="D74" s="47" t="s">
        <v>22</v>
      </c>
      <c r="E74" s="73">
        <f t="shared" ref="E74:F74" si="24">SUM(E75:E77)</f>
        <v>1168321</v>
      </c>
      <c r="F74" s="68">
        <f t="shared" si="24"/>
        <v>1440321</v>
      </c>
    </row>
    <row r="75" spans="1:6" x14ac:dyDescent="0.25">
      <c r="A75" s="136">
        <v>31</v>
      </c>
      <c r="B75" s="136"/>
      <c r="C75" s="136"/>
      <c r="D75" s="47" t="s">
        <v>23</v>
      </c>
      <c r="E75" s="73">
        <v>1112696</v>
      </c>
      <c r="F75" s="68">
        <v>1332696</v>
      </c>
    </row>
    <row r="76" spans="1:6" x14ac:dyDescent="0.25">
      <c r="A76" s="149">
        <v>32</v>
      </c>
      <c r="B76" s="150"/>
      <c r="C76" s="151"/>
      <c r="D76" s="47" t="s">
        <v>35</v>
      </c>
      <c r="E76" s="73">
        <v>55625</v>
      </c>
      <c r="F76" s="68">
        <v>107625</v>
      </c>
    </row>
    <row r="77" spans="1:6" ht="26.25" x14ac:dyDescent="0.25">
      <c r="A77" s="149">
        <v>37</v>
      </c>
      <c r="B77" s="150"/>
      <c r="C77" s="151"/>
      <c r="D77" s="45" t="s">
        <v>138</v>
      </c>
      <c r="E77" s="73">
        <v>0</v>
      </c>
      <c r="F77" s="68">
        <v>0</v>
      </c>
    </row>
    <row r="78" spans="1:6" x14ac:dyDescent="0.25">
      <c r="A78" s="149">
        <v>4</v>
      </c>
      <c r="B78" s="150"/>
      <c r="C78" s="151"/>
      <c r="D78" s="47" t="s">
        <v>24</v>
      </c>
      <c r="E78" s="73">
        <f t="shared" ref="E78:F78" si="25">SUM(E79)</f>
        <v>22563</v>
      </c>
      <c r="F78" s="68">
        <f t="shared" si="25"/>
        <v>110563</v>
      </c>
    </row>
    <row r="79" spans="1:6" x14ac:dyDescent="0.25">
      <c r="A79" s="149">
        <v>42</v>
      </c>
      <c r="B79" s="150"/>
      <c r="C79" s="151"/>
      <c r="D79" s="47" t="s">
        <v>75</v>
      </c>
      <c r="E79" s="73">
        <v>22563</v>
      </c>
      <c r="F79" s="68">
        <v>110563</v>
      </c>
    </row>
    <row r="80" spans="1:6" ht="26.25" x14ac:dyDescent="0.25">
      <c r="A80" s="133" t="s">
        <v>97</v>
      </c>
      <c r="B80" s="134"/>
      <c r="C80" s="135"/>
      <c r="D80" s="45" t="s">
        <v>77</v>
      </c>
      <c r="E80" s="69">
        <f t="shared" ref="E80:F80" si="26">SUM(E81+E84)</f>
        <v>79524.33</v>
      </c>
      <c r="F80" s="67">
        <f t="shared" si="26"/>
        <v>119924.33</v>
      </c>
    </row>
    <row r="81" spans="1:6" x14ac:dyDescent="0.25">
      <c r="A81" s="149">
        <v>3</v>
      </c>
      <c r="B81" s="150"/>
      <c r="C81" s="151"/>
      <c r="D81" s="47" t="s">
        <v>22</v>
      </c>
      <c r="E81" s="73">
        <f t="shared" ref="E81:F81" si="27">SUM(E82:E83)</f>
        <v>72424.33</v>
      </c>
      <c r="F81" s="68">
        <f t="shared" si="27"/>
        <v>112824.33</v>
      </c>
    </row>
    <row r="82" spans="1:6" x14ac:dyDescent="0.25">
      <c r="A82" s="149">
        <v>31</v>
      </c>
      <c r="B82" s="150"/>
      <c r="C82" s="151"/>
      <c r="D82" s="47" t="s">
        <v>23</v>
      </c>
      <c r="E82" s="73">
        <v>2600</v>
      </c>
      <c r="F82" s="68">
        <v>3100</v>
      </c>
    </row>
    <row r="83" spans="1:6" x14ac:dyDescent="0.25">
      <c r="A83" s="149">
        <v>32</v>
      </c>
      <c r="B83" s="150"/>
      <c r="C83" s="151"/>
      <c r="D83" s="47" t="s">
        <v>35</v>
      </c>
      <c r="E83" s="73">
        <v>69824.33</v>
      </c>
      <c r="F83" s="68">
        <v>109724.33</v>
      </c>
    </row>
    <row r="84" spans="1:6" x14ac:dyDescent="0.25">
      <c r="A84" s="149">
        <v>4</v>
      </c>
      <c r="B84" s="150"/>
      <c r="C84" s="151"/>
      <c r="D84" s="47" t="s">
        <v>24</v>
      </c>
      <c r="E84" s="73">
        <f t="shared" ref="E84:F84" si="28">SUM(E85)</f>
        <v>7100</v>
      </c>
      <c r="F84" s="68">
        <f t="shared" si="28"/>
        <v>7100</v>
      </c>
    </row>
    <row r="85" spans="1:6" x14ac:dyDescent="0.25">
      <c r="A85" s="149">
        <v>42</v>
      </c>
      <c r="B85" s="150"/>
      <c r="C85" s="151"/>
      <c r="D85" s="47" t="s">
        <v>78</v>
      </c>
      <c r="E85" s="73">
        <v>7100</v>
      </c>
      <c r="F85" s="68">
        <v>7100</v>
      </c>
    </row>
    <row r="86" spans="1:6" x14ac:dyDescent="0.25">
      <c r="A86" s="152" t="s">
        <v>98</v>
      </c>
      <c r="B86" s="153"/>
      <c r="C86" s="154"/>
      <c r="D86" s="47" t="s">
        <v>79</v>
      </c>
      <c r="E86" s="73">
        <f t="shared" ref="E86" si="29">SUM(E87)</f>
        <v>1300</v>
      </c>
      <c r="F86" s="68">
        <f>SUM(F87)</f>
        <v>1300</v>
      </c>
    </row>
    <row r="87" spans="1:6" x14ac:dyDescent="0.25">
      <c r="A87" s="149">
        <v>3</v>
      </c>
      <c r="B87" s="150"/>
      <c r="C87" s="151"/>
      <c r="D87" s="47" t="s">
        <v>22</v>
      </c>
      <c r="E87" s="73">
        <f t="shared" ref="E87:F87" si="30">SUM(E88)</f>
        <v>1300</v>
      </c>
      <c r="F87" s="68">
        <f t="shared" si="30"/>
        <v>1300</v>
      </c>
    </row>
    <row r="88" spans="1:6" x14ac:dyDescent="0.25">
      <c r="A88" s="149">
        <v>32</v>
      </c>
      <c r="B88" s="150"/>
      <c r="C88" s="151"/>
      <c r="D88" s="47" t="s">
        <v>35</v>
      </c>
      <c r="E88" s="73">
        <v>1300</v>
      </c>
      <c r="F88" s="68">
        <v>1300</v>
      </c>
    </row>
    <row r="89" spans="1:6" x14ac:dyDescent="0.25">
      <c r="A89" s="152" t="s">
        <v>99</v>
      </c>
      <c r="B89" s="153"/>
      <c r="C89" s="154"/>
      <c r="D89" s="47" t="s">
        <v>80</v>
      </c>
      <c r="E89" s="73">
        <f t="shared" ref="E89:F90" si="31">SUM(E90)</f>
        <v>700</v>
      </c>
      <c r="F89" s="68">
        <f t="shared" si="31"/>
        <v>700</v>
      </c>
    </row>
    <row r="90" spans="1:6" x14ac:dyDescent="0.25">
      <c r="A90" s="149">
        <v>4</v>
      </c>
      <c r="B90" s="150"/>
      <c r="C90" s="151"/>
      <c r="D90" s="47" t="s">
        <v>24</v>
      </c>
      <c r="E90" s="73">
        <f t="shared" si="31"/>
        <v>700</v>
      </c>
      <c r="F90" s="68">
        <f t="shared" si="31"/>
        <v>700</v>
      </c>
    </row>
    <row r="91" spans="1:6" x14ac:dyDescent="0.25">
      <c r="A91" s="149">
        <v>42</v>
      </c>
      <c r="B91" s="150"/>
      <c r="C91" s="151"/>
      <c r="D91" s="47" t="s">
        <v>75</v>
      </c>
      <c r="E91" s="73">
        <v>700</v>
      </c>
      <c r="F91" s="68">
        <v>700</v>
      </c>
    </row>
    <row r="92" spans="1:6" ht="29.25" customHeight="1" x14ac:dyDescent="0.25">
      <c r="A92" s="155" t="s">
        <v>81</v>
      </c>
      <c r="B92" s="156"/>
      <c r="C92" s="157"/>
      <c r="D92" s="48" t="s">
        <v>82</v>
      </c>
      <c r="E92" s="73">
        <f t="shared" ref="E92:F92" si="32">SUM(E93+E97+E100)</f>
        <v>34100</v>
      </c>
      <c r="F92" s="68">
        <f t="shared" si="32"/>
        <v>33100</v>
      </c>
    </row>
    <row r="93" spans="1:6" x14ac:dyDescent="0.25">
      <c r="A93" s="152" t="s">
        <v>55</v>
      </c>
      <c r="B93" s="153"/>
      <c r="C93" s="154"/>
      <c r="D93" s="47" t="s">
        <v>56</v>
      </c>
      <c r="E93" s="73">
        <f t="shared" ref="E93:F93" si="33">SUM(E94)</f>
        <v>16200</v>
      </c>
      <c r="F93" s="68">
        <f t="shared" si="33"/>
        <v>16200</v>
      </c>
    </row>
    <row r="94" spans="1:6" x14ac:dyDescent="0.25">
      <c r="A94" s="149">
        <v>3</v>
      </c>
      <c r="B94" s="150"/>
      <c r="C94" s="151"/>
      <c r="D94" s="47" t="s">
        <v>22</v>
      </c>
      <c r="E94" s="73">
        <f t="shared" ref="E94:F94" si="34">SUM(E95:E96)</f>
        <v>16200</v>
      </c>
      <c r="F94" s="68">
        <f t="shared" si="34"/>
        <v>16200</v>
      </c>
    </row>
    <row r="95" spans="1:6" x14ac:dyDescent="0.25">
      <c r="A95" s="149">
        <v>31</v>
      </c>
      <c r="B95" s="150"/>
      <c r="C95" s="151"/>
      <c r="D95" s="47" t="s">
        <v>23</v>
      </c>
      <c r="E95" s="69">
        <v>15650</v>
      </c>
      <c r="F95" s="67">
        <v>15650</v>
      </c>
    </row>
    <row r="96" spans="1:6" x14ac:dyDescent="0.25">
      <c r="A96" s="149">
        <v>32</v>
      </c>
      <c r="B96" s="150"/>
      <c r="C96" s="151"/>
      <c r="D96" s="47" t="s">
        <v>35</v>
      </c>
      <c r="E96" s="69">
        <v>550</v>
      </c>
      <c r="F96" s="67">
        <v>550</v>
      </c>
    </row>
    <row r="97" spans="1:6" ht="26.25" x14ac:dyDescent="0.25">
      <c r="A97" s="133" t="s">
        <v>90</v>
      </c>
      <c r="B97" s="134"/>
      <c r="C97" s="135"/>
      <c r="D97" s="45" t="s">
        <v>83</v>
      </c>
      <c r="E97" s="69">
        <f t="shared" ref="E97:F98" si="35">SUM(E98)</f>
        <v>3300</v>
      </c>
      <c r="F97" s="67">
        <f t="shared" si="35"/>
        <v>7300</v>
      </c>
    </row>
    <row r="98" spans="1:6" x14ac:dyDescent="0.25">
      <c r="A98" s="149">
        <v>3</v>
      </c>
      <c r="B98" s="150"/>
      <c r="C98" s="151"/>
      <c r="D98" s="47" t="s">
        <v>22</v>
      </c>
      <c r="E98" s="69">
        <f t="shared" si="35"/>
        <v>3300</v>
      </c>
      <c r="F98" s="67">
        <f t="shared" si="35"/>
        <v>7300</v>
      </c>
    </row>
    <row r="99" spans="1:6" x14ac:dyDescent="0.25">
      <c r="A99" s="136">
        <v>32</v>
      </c>
      <c r="B99" s="136"/>
      <c r="C99" s="136"/>
      <c r="D99" s="49" t="s">
        <v>35</v>
      </c>
      <c r="E99" s="69">
        <v>3300</v>
      </c>
      <c r="F99" s="67">
        <v>7300</v>
      </c>
    </row>
    <row r="100" spans="1:6" ht="26.25" x14ac:dyDescent="0.25">
      <c r="A100" s="158" t="s">
        <v>97</v>
      </c>
      <c r="B100" s="159"/>
      <c r="C100" s="160"/>
      <c r="D100" s="50" t="s">
        <v>84</v>
      </c>
      <c r="E100" s="69">
        <f t="shared" ref="E100:F100" si="36">SUM(E101)</f>
        <v>14600</v>
      </c>
      <c r="F100" s="67">
        <f t="shared" si="36"/>
        <v>9600</v>
      </c>
    </row>
    <row r="101" spans="1:6" x14ac:dyDescent="0.25">
      <c r="A101" s="161">
        <v>3</v>
      </c>
      <c r="B101" s="162"/>
      <c r="C101" s="163"/>
      <c r="D101" s="49" t="s">
        <v>22</v>
      </c>
      <c r="E101" s="69">
        <f t="shared" ref="E101:F101" si="37">SUM(E102:E103)</f>
        <v>14600</v>
      </c>
      <c r="F101" s="67">
        <f t="shared" si="37"/>
        <v>9600</v>
      </c>
    </row>
    <row r="102" spans="1:6" x14ac:dyDescent="0.25">
      <c r="A102" s="161">
        <v>31</v>
      </c>
      <c r="B102" s="162"/>
      <c r="C102" s="163"/>
      <c r="D102" s="49" t="s">
        <v>23</v>
      </c>
      <c r="E102" s="69">
        <v>14145</v>
      </c>
      <c r="F102" s="67">
        <v>9345</v>
      </c>
    </row>
    <row r="103" spans="1:6" x14ac:dyDescent="0.25">
      <c r="A103" s="161">
        <v>32</v>
      </c>
      <c r="B103" s="162"/>
      <c r="C103" s="163"/>
      <c r="D103" s="49" t="s">
        <v>35</v>
      </c>
      <c r="E103" s="69">
        <v>455</v>
      </c>
      <c r="F103" s="67">
        <v>255</v>
      </c>
    </row>
    <row r="104" spans="1:6" ht="31.5" customHeight="1" x14ac:dyDescent="0.25">
      <c r="A104" s="155" t="s">
        <v>85</v>
      </c>
      <c r="B104" s="156"/>
      <c r="C104" s="157"/>
      <c r="D104" s="51" t="s">
        <v>86</v>
      </c>
      <c r="E104" s="69">
        <f t="shared" ref="E104:F104" si="38">SUM(E105)</f>
        <v>52069</v>
      </c>
      <c r="F104" s="67">
        <f t="shared" si="38"/>
        <v>176100</v>
      </c>
    </row>
    <row r="105" spans="1:6" x14ac:dyDescent="0.25">
      <c r="A105" s="158" t="s">
        <v>70</v>
      </c>
      <c r="B105" s="164"/>
      <c r="C105" s="165"/>
      <c r="D105" s="49" t="s">
        <v>71</v>
      </c>
      <c r="E105" s="69">
        <f t="shared" ref="E105:F105" si="39">SUM(E106+E108)</f>
        <v>52069</v>
      </c>
      <c r="F105" s="67">
        <f t="shared" si="39"/>
        <v>176100</v>
      </c>
    </row>
    <row r="106" spans="1:6" x14ac:dyDescent="0.25">
      <c r="A106" s="161">
        <v>3</v>
      </c>
      <c r="B106" s="162"/>
      <c r="C106" s="163"/>
      <c r="D106" s="49" t="s">
        <v>22</v>
      </c>
      <c r="E106" s="69">
        <f t="shared" ref="E106:F106" si="40">SUM(E107)</f>
        <v>42069</v>
      </c>
      <c r="F106" s="67">
        <f t="shared" si="40"/>
        <v>165000</v>
      </c>
    </row>
    <row r="107" spans="1:6" x14ac:dyDescent="0.25">
      <c r="A107" s="161">
        <v>32</v>
      </c>
      <c r="B107" s="162"/>
      <c r="C107" s="163"/>
      <c r="D107" s="49" t="s">
        <v>35</v>
      </c>
      <c r="E107" s="69">
        <v>42069</v>
      </c>
      <c r="F107" s="67">
        <v>165000</v>
      </c>
    </row>
    <row r="108" spans="1:6" x14ac:dyDescent="0.25">
      <c r="A108" s="161">
        <v>4</v>
      </c>
      <c r="B108" s="162"/>
      <c r="C108" s="163"/>
      <c r="D108" s="49" t="s">
        <v>87</v>
      </c>
      <c r="E108" s="69">
        <f t="shared" ref="E108:F108" si="41">SUM(E109)</f>
        <v>10000</v>
      </c>
      <c r="F108" s="67">
        <f t="shared" si="41"/>
        <v>11100</v>
      </c>
    </row>
    <row r="109" spans="1:6" x14ac:dyDescent="0.25">
      <c r="A109" s="161">
        <v>42</v>
      </c>
      <c r="B109" s="162"/>
      <c r="C109" s="163"/>
      <c r="D109" s="49" t="s">
        <v>75</v>
      </c>
      <c r="E109" s="69">
        <v>10000</v>
      </c>
      <c r="F109" s="67">
        <v>11100</v>
      </c>
    </row>
    <row r="110" spans="1:6" ht="30" customHeight="1" x14ac:dyDescent="0.25">
      <c r="A110" s="155" t="s">
        <v>88</v>
      </c>
      <c r="B110" s="156"/>
      <c r="C110" s="157"/>
      <c r="D110" s="52" t="s">
        <v>89</v>
      </c>
      <c r="E110" s="69">
        <f t="shared" ref="E110:F110" si="42">SUM(E111)</f>
        <v>98000</v>
      </c>
      <c r="F110" s="67">
        <f t="shared" si="42"/>
        <v>98000</v>
      </c>
    </row>
    <row r="111" spans="1:6" ht="17.25" customHeight="1" x14ac:dyDescent="0.25">
      <c r="A111" s="166" t="s">
        <v>62</v>
      </c>
      <c r="B111" s="167"/>
      <c r="C111" s="168"/>
      <c r="D111" s="50" t="s">
        <v>63</v>
      </c>
      <c r="E111" s="69">
        <f t="shared" ref="E111:F112" si="43">SUM(E112)</f>
        <v>98000</v>
      </c>
      <c r="F111" s="67">
        <f t="shared" si="43"/>
        <v>98000</v>
      </c>
    </row>
    <row r="112" spans="1:6" ht="31.5" customHeight="1" x14ac:dyDescent="0.25">
      <c r="A112" s="169" t="s">
        <v>100</v>
      </c>
      <c r="B112" s="170"/>
      <c r="C112" s="171"/>
      <c r="D112" s="45" t="s">
        <v>101</v>
      </c>
      <c r="E112" s="69">
        <f t="shared" si="43"/>
        <v>98000</v>
      </c>
      <c r="F112" s="67">
        <f t="shared" si="43"/>
        <v>98000</v>
      </c>
    </row>
    <row r="113" spans="1:6" x14ac:dyDescent="0.25">
      <c r="A113" s="161">
        <v>3</v>
      </c>
      <c r="B113" s="162"/>
      <c r="C113" s="163"/>
      <c r="D113" s="53" t="s">
        <v>22</v>
      </c>
      <c r="E113" s="69">
        <f t="shared" ref="E113:F113" si="44">SUM(E114:E115)</f>
        <v>98000</v>
      </c>
      <c r="F113" s="67">
        <f t="shared" si="44"/>
        <v>98000</v>
      </c>
    </row>
    <row r="114" spans="1:6" x14ac:dyDescent="0.25">
      <c r="A114" s="161">
        <v>31</v>
      </c>
      <c r="B114" s="162"/>
      <c r="C114" s="163"/>
      <c r="D114" s="49" t="s">
        <v>23</v>
      </c>
      <c r="E114" s="69">
        <v>90600</v>
      </c>
      <c r="F114" s="67">
        <v>90600</v>
      </c>
    </row>
    <row r="115" spans="1:6" x14ac:dyDescent="0.25">
      <c r="A115" s="161">
        <v>32</v>
      </c>
      <c r="B115" s="162"/>
      <c r="C115" s="163"/>
      <c r="D115" s="49" t="s">
        <v>35</v>
      </c>
      <c r="E115" s="69">
        <v>7400</v>
      </c>
      <c r="F115" s="67">
        <v>7400</v>
      </c>
    </row>
    <row r="125" spans="1:6" x14ac:dyDescent="0.25">
      <c r="B125" s="57"/>
      <c r="D125" s="54"/>
    </row>
    <row r="126" spans="1:6" x14ac:dyDescent="0.25">
      <c r="D126" s="54"/>
      <c r="E126" s="75"/>
    </row>
    <row r="127" spans="1:6" x14ac:dyDescent="0.25">
      <c r="D127" s="54"/>
    </row>
    <row r="128" spans="1:6" x14ac:dyDescent="0.25">
      <c r="D128" s="56"/>
    </row>
    <row r="129" spans="4:4" x14ac:dyDescent="0.25">
      <c r="D129" s="54"/>
    </row>
    <row r="130" spans="4:4" x14ac:dyDescent="0.25">
      <c r="D130" s="54"/>
    </row>
    <row r="131" spans="4:4" x14ac:dyDescent="0.25">
      <c r="D131" s="54"/>
    </row>
    <row r="132" spans="4:4" x14ac:dyDescent="0.25">
      <c r="D132" s="54"/>
    </row>
    <row r="134" spans="4:4" x14ac:dyDescent="0.25">
      <c r="D134" s="55"/>
    </row>
  </sheetData>
  <mergeCells count="95">
    <mergeCell ref="A113:C113"/>
    <mergeCell ref="A114:C114"/>
    <mergeCell ref="A115:C115"/>
    <mergeCell ref="A111:C111"/>
    <mergeCell ref="A106:C106"/>
    <mergeCell ref="A107:C107"/>
    <mergeCell ref="A108:C108"/>
    <mergeCell ref="A109:C109"/>
    <mergeCell ref="A110:C110"/>
    <mergeCell ref="A112:C112"/>
    <mergeCell ref="A101:C101"/>
    <mergeCell ref="A102:C102"/>
    <mergeCell ref="A103:C103"/>
    <mergeCell ref="A104:C104"/>
    <mergeCell ref="A105:C105"/>
    <mergeCell ref="A96:C96"/>
    <mergeCell ref="A97:C97"/>
    <mergeCell ref="A98:C98"/>
    <mergeCell ref="A99:C99"/>
    <mergeCell ref="A100:C100"/>
    <mergeCell ref="A91:C91"/>
    <mergeCell ref="A92:C92"/>
    <mergeCell ref="A93:C93"/>
    <mergeCell ref="A94:C94"/>
    <mergeCell ref="A95:C95"/>
    <mergeCell ref="A86:C86"/>
    <mergeCell ref="A87:C87"/>
    <mergeCell ref="A88:C88"/>
    <mergeCell ref="A89:C89"/>
    <mergeCell ref="A90:C90"/>
    <mergeCell ref="A81:C81"/>
    <mergeCell ref="A82:C82"/>
    <mergeCell ref="A83:C83"/>
    <mergeCell ref="A84:C84"/>
    <mergeCell ref="A85:C85"/>
    <mergeCell ref="A76:C76"/>
    <mergeCell ref="A77:C77"/>
    <mergeCell ref="A78:C78"/>
    <mergeCell ref="A79:C79"/>
    <mergeCell ref="A80:C80"/>
    <mergeCell ref="A70:C70"/>
    <mergeCell ref="A71:C71"/>
    <mergeCell ref="A73:C73"/>
    <mergeCell ref="A74:C74"/>
    <mergeCell ref="A75:C75"/>
    <mergeCell ref="A72:C72"/>
    <mergeCell ref="A51:C51"/>
    <mergeCell ref="A61:C61"/>
    <mergeCell ref="A62:C62"/>
    <mergeCell ref="A63:C63"/>
    <mergeCell ref="A64:C64"/>
    <mergeCell ref="A59:C59"/>
    <mergeCell ref="A60:C60"/>
    <mergeCell ref="A52:C52"/>
    <mergeCell ref="A54:C54"/>
    <mergeCell ref="A55:C55"/>
    <mergeCell ref="A56:C56"/>
    <mergeCell ref="A58:C58"/>
    <mergeCell ref="A57:C57"/>
    <mergeCell ref="A53:C53"/>
    <mergeCell ref="A65:C65"/>
    <mergeCell ref="A66:C66"/>
    <mergeCell ref="A67:C67"/>
    <mergeCell ref="A68:C68"/>
    <mergeCell ref="A69:C69"/>
    <mergeCell ref="A29:C29"/>
    <mergeCell ref="A30:C30"/>
    <mergeCell ref="A37:C37"/>
    <mergeCell ref="A31:C31"/>
    <mergeCell ref="A32:C32"/>
    <mergeCell ref="A33:C33"/>
    <mergeCell ref="A34:C34"/>
    <mergeCell ref="A35:C35"/>
    <mergeCell ref="A36:C36"/>
    <mergeCell ref="A38:C38"/>
    <mergeCell ref="A46:C46"/>
    <mergeCell ref="A47:C47"/>
    <mergeCell ref="A48:C48"/>
    <mergeCell ref="A50:C50"/>
    <mergeCell ref="A49:C49"/>
    <mergeCell ref="A39:C39"/>
    <mergeCell ref="A40:C40"/>
    <mergeCell ref="A41:C41"/>
    <mergeCell ref="A45:C45"/>
    <mergeCell ref="A42:C42"/>
    <mergeCell ref="A28:C28"/>
    <mergeCell ref="A22:C22"/>
    <mergeCell ref="A23:C23"/>
    <mergeCell ref="A17:F17"/>
    <mergeCell ref="A19:F19"/>
    <mergeCell ref="A21:C21"/>
    <mergeCell ref="A24:C24"/>
    <mergeCell ref="A25:C25"/>
    <mergeCell ref="A27:C27"/>
    <mergeCell ref="A26:C2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TAJNICA</cp:lastModifiedBy>
  <cp:lastPrinted>2023-09-19T05:41:15Z</cp:lastPrinted>
  <dcterms:created xsi:type="dcterms:W3CDTF">2022-08-12T12:51:27Z</dcterms:created>
  <dcterms:modified xsi:type="dcterms:W3CDTF">2023-09-20T12:17:21Z</dcterms:modified>
</cp:coreProperties>
</file>